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tabRatio="661" activeTab="0"/>
  </bookViews>
  <sheets>
    <sheet name="2020年供应土地工作台账" sheetId="1" r:id="rId1"/>
  </sheets>
  <definedNames>
    <definedName name="_xlnm.Print_Area" localSheetId="0">'2020年供应土地工作台账'!$A$1:$I$105</definedName>
    <definedName name="_xlnm.Print_Titles" localSheetId="0">'2020年供应土地工作台账'!$3:$4</definedName>
  </definedNames>
  <calcPr fullCalcOnLoad="1"/>
</workbook>
</file>

<file path=xl/sharedStrings.xml><?xml version="1.0" encoding="utf-8"?>
<sst xmlns="http://schemas.openxmlformats.org/spreadsheetml/2006/main" count="478" uniqueCount="166">
  <si>
    <t>揭阳市2021年国有建设用地供应计划台账</t>
  </si>
  <si>
    <t>填报单位：揭阳市自然资源局</t>
  </si>
  <si>
    <t>序号</t>
  </si>
  <si>
    <t>县区</t>
  </si>
  <si>
    <t>位置</t>
  </si>
  <si>
    <t>面积（亩）</t>
  </si>
  <si>
    <t>用途</t>
  </si>
  <si>
    <t>拟供应项目</t>
  </si>
  <si>
    <t>供应方式</t>
  </si>
  <si>
    <t>计划供应时间</t>
  </si>
  <si>
    <t>备注</t>
  </si>
  <si>
    <t>榕城区</t>
  </si>
  <si>
    <t>揭阳大道以西、进贤门大道以南</t>
  </si>
  <si>
    <t>居住用地</t>
  </si>
  <si>
    <t>电视台管控L单元住宅项目</t>
  </si>
  <si>
    <t>公开出让</t>
  </si>
  <si>
    <t>第一季度</t>
  </si>
  <si>
    <t>仙桥街道潮兴路以西，环市南路以北</t>
  </si>
  <si>
    <t>居住/商业/商务
用地</t>
  </si>
  <si>
    <t>冰雪世界项目</t>
  </si>
  <si>
    <t>建阳路以南，实业路以东，望龙西路以北</t>
  </si>
  <si>
    <t>莲花明珠单元（B-02地块）（5.01亩）</t>
  </si>
  <si>
    <t>环岛路以南，南厝路以北</t>
  </si>
  <si>
    <t>B-07控规单元（榕东旧寨经联社）商住项目</t>
  </si>
  <si>
    <t>第二季度</t>
  </si>
  <si>
    <t>榕城区埔上经联社</t>
  </si>
  <si>
    <t>商业用地</t>
  </si>
  <si>
    <t>商业项目</t>
  </si>
  <si>
    <t>小计（商住用地）</t>
  </si>
  <si>
    <t>潮东产业园</t>
  </si>
  <si>
    <t>工业用地</t>
  </si>
  <si>
    <t>工业项目</t>
  </si>
  <si>
    <t>第三季度</t>
  </si>
  <si>
    <t>梅云大围</t>
  </si>
  <si>
    <t>第四季度</t>
  </si>
  <si>
    <t>揭阳大道以东、堤下路以西</t>
  </si>
  <si>
    <t>榕城区XQ单元畜禽屠宰场</t>
  </si>
  <si>
    <t>揭阳大道以东</t>
  </si>
  <si>
    <t>现金处理中心项目（114亩）</t>
  </si>
  <si>
    <t>小计（工业用地）</t>
  </si>
  <si>
    <t>万达变电站</t>
  </si>
  <si>
    <t>公共设施</t>
  </si>
  <si>
    <t>划拨</t>
  </si>
  <si>
    <t>榕东路以西，进贤门大道以北</t>
  </si>
  <si>
    <t>榕东消防站</t>
  </si>
  <si>
    <t>揭阳大道以东，规划堤下路以西</t>
  </si>
  <si>
    <t>永东垃圾转运站</t>
  </si>
  <si>
    <t>小计（基础设施用地）</t>
  </si>
  <si>
    <t>小计（榕城区）</t>
  </si>
  <si>
    <t>揭东区</t>
  </si>
  <si>
    <t>揭阳北站南侧</t>
  </si>
  <si>
    <t>商业</t>
  </si>
  <si>
    <t>城区中心片</t>
  </si>
  <si>
    <t>揭东开发区车田大道东侧</t>
  </si>
  <si>
    <t>商业住宅</t>
  </si>
  <si>
    <t>揭东开发区泰丰侨三旧改造</t>
  </si>
  <si>
    <t>住宅</t>
  </si>
  <si>
    <t>出让</t>
  </si>
  <si>
    <t>B-03控规单元（曲溪圩埔铁路北，二中前路南地块）</t>
  </si>
  <si>
    <t>揭东开发区新型工业园</t>
  </si>
  <si>
    <t>工业</t>
  </si>
  <si>
    <t>中德金属生态城</t>
  </si>
  <si>
    <t>公共设施用地（变电站）</t>
  </si>
  <si>
    <t>玉湖镇</t>
  </si>
  <si>
    <t>公共管理用地</t>
  </si>
  <si>
    <t>玉湖派出所</t>
  </si>
  <si>
    <t>锡场镇</t>
  </si>
  <si>
    <t>锡场派出所</t>
  </si>
  <si>
    <t>玉湖镇、埔田镇、云路镇</t>
  </si>
  <si>
    <t>公共设施用地</t>
  </si>
  <si>
    <t>粤东天然气</t>
  </si>
  <si>
    <t>（玉滘镇半洋村铁路顶</t>
  </si>
  <si>
    <t>东部水厂</t>
  </si>
  <si>
    <t>玉滘镇新寨村铁路顶</t>
  </si>
  <si>
    <t>特殊用地</t>
  </si>
  <si>
    <t>玉湖镇汾水村</t>
  </si>
  <si>
    <t>公墓</t>
  </si>
  <si>
    <t>小计（特殊用地）</t>
  </si>
  <si>
    <t>小计（揭东区）</t>
  </si>
  <si>
    <t>空港区</t>
  </si>
  <si>
    <t>榕江新城水悦银滩</t>
  </si>
  <si>
    <t>居住项目</t>
  </si>
  <si>
    <t>榕江新城科创园</t>
  </si>
  <si>
    <t>商业/商务用地</t>
  </si>
  <si>
    <t>商服项目</t>
  </si>
  <si>
    <t>榕江新城创智社区（G单元）</t>
  </si>
  <si>
    <t>居住/商业/商务用地</t>
  </si>
  <si>
    <t>住宅/商服项目</t>
  </si>
  <si>
    <t>榕江新城湖心路</t>
  </si>
  <si>
    <t>家居广场</t>
  </si>
  <si>
    <t>生活组团单元地块一</t>
  </si>
  <si>
    <t>生活组团单元地块二</t>
  </si>
  <si>
    <t>榕江新城京冈文旅单元</t>
  </si>
  <si>
    <t>商住</t>
  </si>
  <si>
    <t>文旅项目</t>
  </si>
  <si>
    <t>长美村文旅地块</t>
  </si>
  <si>
    <t>临空产业园红东码头</t>
  </si>
  <si>
    <t>物流仓储用地</t>
  </si>
  <si>
    <t>登岗光明</t>
  </si>
  <si>
    <t>国鑫</t>
  </si>
  <si>
    <t>登岗高速出入口</t>
  </si>
  <si>
    <t>榕江新城教育片区</t>
  </si>
  <si>
    <t>教育科研用地</t>
  </si>
  <si>
    <t>揭阳卫校</t>
  </si>
  <si>
    <t>小计（空港区）</t>
  </si>
  <si>
    <t>产业园</t>
  </si>
  <si>
    <t>揭阳产业园D单元</t>
  </si>
  <si>
    <t>商住用地</t>
  </si>
  <si>
    <t>商住综合项目</t>
  </si>
  <si>
    <t>城南综合开发项目</t>
  </si>
  <si>
    <t>商住、中小学综合项目</t>
  </si>
  <si>
    <t>高新区A0416单元</t>
  </si>
  <si>
    <t>申通物流项目</t>
  </si>
  <si>
    <t>高新区A0439单元</t>
  </si>
  <si>
    <t>广东燕塘乳业粤东食品生产基地项目</t>
  </si>
  <si>
    <t>高新区A0441单元</t>
  </si>
  <si>
    <t>A0105单元</t>
  </si>
  <si>
    <t>A0105-3单元</t>
  </si>
  <si>
    <t>高新区A0450-5单元</t>
  </si>
  <si>
    <t>高新区A0415单元</t>
  </si>
  <si>
    <t>高新区A0450-6单元</t>
  </si>
  <si>
    <t>小计（产业园）</t>
  </si>
  <si>
    <t>粤东新城</t>
  </si>
  <si>
    <t>东至盐岭河，南至南环二路，西至云来宝寺，北至耕地</t>
  </si>
  <si>
    <t>企业总部大厦</t>
  </si>
  <si>
    <t>东至盐岭河，南至东陇路，西至规划高铁站，北至规划路</t>
  </si>
  <si>
    <t>居住</t>
  </si>
  <si>
    <t>先行启动区</t>
  </si>
  <si>
    <t>东至神泉湾，南至南海沙滩，西至耕地，北至规划路</t>
  </si>
  <si>
    <t>龙江半岛</t>
  </si>
  <si>
    <t>小计（粤东新城）</t>
  </si>
  <si>
    <t>总共5宗，面积390.21亩。其中商住用地5宗，面积390.21亩</t>
  </si>
  <si>
    <t>大南海</t>
  </si>
  <si>
    <t>东湖管理区</t>
  </si>
  <si>
    <t>住宅用地</t>
  </si>
  <si>
    <t>溪西镇埔洋村委会，隆江镇赤一、赤二经联社，原南海农林场</t>
  </si>
  <si>
    <t>中石油二期</t>
  </si>
  <si>
    <t>惠来县溪西镇埔洋村委会</t>
  </si>
  <si>
    <t>ABS区</t>
  </si>
  <si>
    <t>原南海农林场</t>
  </si>
  <si>
    <t>广东揭阳LNG项目</t>
  </si>
  <si>
    <t>新建气体充装站</t>
  </si>
  <si>
    <t>原南海农林场，岐石镇和双经济联合社，岐石镇华清村委会</t>
  </si>
  <si>
    <t>广物巨正源一期项目</t>
  </si>
  <si>
    <t>隆江镇林沟、洋下经济联合社</t>
  </si>
  <si>
    <t>泛亚化工揭阳石油化工化纤一体化项目一期</t>
  </si>
  <si>
    <t>溪西镇埔洋村委会，溪西镇山陇经济联合社</t>
  </si>
  <si>
    <t>广东能源揭阳大南海天然气热电联产项目工程</t>
  </si>
  <si>
    <t>隆江镇林沟经济联合社</t>
  </si>
  <si>
    <t>揭阳普工新能源LPG储配库</t>
  </si>
  <si>
    <t>惠来县溪西镇山头村委会</t>
  </si>
  <si>
    <t>公用设施用地</t>
  </si>
  <si>
    <t>滨海变电站</t>
  </si>
  <si>
    <t>园区变电站</t>
  </si>
  <si>
    <t>惠来县溪西镇西尉经联社</t>
  </si>
  <si>
    <t>大南海自来水厂</t>
  </si>
  <si>
    <t>揭阳大南海石化工业区消防应急中心一期</t>
  </si>
  <si>
    <t>揭阳大南海石化工业区产业片区污水处理厂</t>
  </si>
  <si>
    <t>隆江镇林沟经济联合社、神泉镇图田经济联合社</t>
  </si>
  <si>
    <t>罐区、通用码头、港区</t>
  </si>
  <si>
    <t>行政办公用地</t>
  </si>
  <si>
    <t>揭阳大南海石化工业区政务服务中心建设工程</t>
  </si>
  <si>
    <t>揭阳大南海石化工业区警务中心</t>
  </si>
  <si>
    <t>揭阳大南海特种设备综合检验检测基地</t>
  </si>
  <si>
    <t>小计（大南海）</t>
  </si>
  <si>
    <t>小计（市本级）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</si>
</sst>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</numFmts>
  <fonts count="48">
    <font>
      <sz val="12"/>
      <name val="宋体"/>
      <family val="0"/>
    </font>
    <font>
      <b/>
      <sz val="12"/>
      <name val="宋体"/>
      <family val="0"/>
    </font>
    <font>
      <b/>
      <sz val="12"/>
      <name val="方正小标宋简体"/>
      <family val="0"/>
    </font>
    <font>
      <sz val="12"/>
      <name val="方正小标宋简体"/>
      <family val="0"/>
    </font>
    <font>
      <sz val="26"/>
      <name val="方正小标宋_GBK"/>
      <family val="4"/>
    </font>
    <font>
      <b/>
      <sz val="12"/>
      <name val="方正小标宋_GBK"/>
      <family val="4"/>
    </font>
    <font>
      <sz val="12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9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0" fillId="18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176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7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57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vertical="center" wrapText="1"/>
      <protection locked="0"/>
    </xf>
    <xf numFmtId="177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76" fontId="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第一季度出让进度管理台账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6"/>
  <sheetViews>
    <sheetView tabSelected="1" view="pageBreakPreview" zoomScaleNormal="55" zoomScaleSheetLayoutView="100" workbookViewId="0" topLeftCell="A1">
      <pane xSplit="2" ySplit="4" topLeftCell="C101" activePane="bottomRight" state="frozen"/>
      <selection pane="bottomRight" activeCell="E61" sqref="E61:I61"/>
    </sheetView>
  </sheetViews>
  <sheetFormatPr defaultColWidth="9.00390625" defaultRowHeight="14.25"/>
  <cols>
    <col min="1" max="1" width="7.125" style="27" customWidth="1"/>
    <col min="2" max="2" width="15.00390625" style="2" customWidth="1"/>
    <col min="3" max="3" width="32.125" style="27" customWidth="1"/>
    <col min="4" max="4" width="13.625" style="28" customWidth="1"/>
    <col min="5" max="5" width="23.75390625" style="27" customWidth="1"/>
    <col min="6" max="6" width="42.625" style="27" customWidth="1"/>
    <col min="7" max="7" width="14.00390625" style="27" customWidth="1"/>
    <col min="8" max="8" width="13.50390625" style="29" customWidth="1"/>
    <col min="9" max="9" width="25.75390625" style="27" customWidth="1"/>
    <col min="10" max="10" width="35.75390625" style="30" customWidth="1"/>
    <col min="11" max="32" width="9.00390625" style="30" customWidth="1"/>
    <col min="33" max="16384" width="9.00390625" style="31" customWidth="1"/>
  </cols>
  <sheetData>
    <row r="1" spans="1:32" s="1" customFormat="1" ht="37.5" customHeight="1">
      <c r="A1" s="32" t="s">
        <v>0</v>
      </c>
      <c r="B1" s="32"/>
      <c r="C1" s="32"/>
      <c r="D1" s="33"/>
      <c r="E1" s="32"/>
      <c r="F1" s="32"/>
      <c r="G1" s="32"/>
      <c r="H1" s="34"/>
      <c r="I1" s="3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s="1" customFormat="1" ht="21.75" customHeight="1">
      <c r="A2" s="35" t="s">
        <v>1</v>
      </c>
      <c r="B2" s="2"/>
      <c r="C2" s="35"/>
      <c r="D2" s="36"/>
      <c r="E2" s="3"/>
      <c r="F2" s="3"/>
      <c r="G2" s="3"/>
      <c r="H2" s="37"/>
      <c r="I2" s="8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9" s="2" customFormat="1" ht="33" customHeight="1">
      <c r="A3" s="38" t="s">
        <v>2</v>
      </c>
      <c r="B3" s="38" t="s">
        <v>3</v>
      </c>
      <c r="C3" s="38" t="s">
        <v>4</v>
      </c>
      <c r="D3" s="39" t="s">
        <v>5</v>
      </c>
      <c r="E3" s="38" t="s">
        <v>6</v>
      </c>
      <c r="F3" s="38" t="s">
        <v>7</v>
      </c>
      <c r="G3" s="38" t="s">
        <v>8</v>
      </c>
      <c r="H3" s="40" t="s">
        <v>9</v>
      </c>
      <c r="I3" s="38" t="s">
        <v>10</v>
      </c>
    </row>
    <row r="4" spans="1:9" s="2" customFormat="1" ht="54.75" customHeight="1">
      <c r="A4" s="38"/>
      <c r="B4" s="38"/>
      <c r="C4" s="38"/>
      <c r="D4" s="39"/>
      <c r="E4" s="38"/>
      <c r="F4" s="38"/>
      <c r="G4" s="38"/>
      <c r="H4" s="40"/>
      <c r="I4" s="38"/>
    </row>
    <row r="5" spans="1:9" s="3" customFormat="1" ht="37.5" customHeight="1">
      <c r="A5" s="41">
        <v>1</v>
      </c>
      <c r="B5" s="42" t="s">
        <v>11</v>
      </c>
      <c r="C5" s="43" t="s">
        <v>12</v>
      </c>
      <c r="D5" s="44">
        <v>25.05</v>
      </c>
      <c r="E5" s="43" t="s">
        <v>13</v>
      </c>
      <c r="F5" s="43" t="s">
        <v>14</v>
      </c>
      <c r="G5" s="45" t="s">
        <v>15</v>
      </c>
      <c r="H5" s="46" t="s">
        <v>16</v>
      </c>
      <c r="I5" s="41"/>
    </row>
    <row r="6" spans="1:9" s="3" customFormat="1" ht="37.5" customHeight="1">
      <c r="A6" s="41">
        <v>2</v>
      </c>
      <c r="B6" s="42" t="s">
        <v>11</v>
      </c>
      <c r="C6" s="43" t="s">
        <v>17</v>
      </c>
      <c r="D6" s="44">
        <v>123.09</v>
      </c>
      <c r="E6" s="43" t="s">
        <v>18</v>
      </c>
      <c r="F6" s="43" t="s">
        <v>19</v>
      </c>
      <c r="G6" s="45" t="s">
        <v>15</v>
      </c>
      <c r="H6" s="46" t="s">
        <v>16</v>
      </c>
      <c r="I6" s="41"/>
    </row>
    <row r="7" spans="1:9" s="3" customFormat="1" ht="33" customHeight="1">
      <c r="A7" s="41">
        <v>3</v>
      </c>
      <c r="B7" s="42" t="s">
        <v>11</v>
      </c>
      <c r="C7" s="43" t="s">
        <v>20</v>
      </c>
      <c r="D7" s="44">
        <v>4.84</v>
      </c>
      <c r="E7" s="43" t="s">
        <v>13</v>
      </c>
      <c r="F7" s="43" t="s">
        <v>21</v>
      </c>
      <c r="G7" s="45" t="s">
        <v>15</v>
      </c>
      <c r="H7" s="46" t="s">
        <v>16</v>
      </c>
      <c r="I7" s="41"/>
    </row>
    <row r="8" spans="1:9" s="3" customFormat="1" ht="33" customHeight="1">
      <c r="A8" s="41">
        <v>4</v>
      </c>
      <c r="B8" s="42" t="s">
        <v>11</v>
      </c>
      <c r="C8" s="43" t="s">
        <v>22</v>
      </c>
      <c r="D8" s="44">
        <v>51.87</v>
      </c>
      <c r="E8" s="43" t="s">
        <v>13</v>
      </c>
      <c r="F8" s="43" t="s">
        <v>23</v>
      </c>
      <c r="G8" s="45" t="s">
        <v>15</v>
      </c>
      <c r="H8" s="46" t="s">
        <v>24</v>
      </c>
      <c r="I8" s="41"/>
    </row>
    <row r="9" spans="1:9" s="3" customFormat="1" ht="33" customHeight="1">
      <c r="A9" s="41">
        <v>5</v>
      </c>
      <c r="B9" s="47" t="s">
        <v>11</v>
      </c>
      <c r="C9" s="48" t="s">
        <v>25</v>
      </c>
      <c r="D9" s="49">
        <v>8.84</v>
      </c>
      <c r="E9" s="48" t="s">
        <v>26</v>
      </c>
      <c r="F9" s="48" t="s">
        <v>27</v>
      </c>
      <c r="G9" s="50" t="s">
        <v>15</v>
      </c>
      <c r="H9" s="51" t="s">
        <v>16</v>
      </c>
      <c r="I9" s="89"/>
    </row>
    <row r="10" spans="1:9" s="4" customFormat="1" ht="37.5" customHeight="1">
      <c r="A10" s="52" t="s">
        <v>28</v>
      </c>
      <c r="B10" s="52"/>
      <c r="C10" s="52"/>
      <c r="D10" s="53">
        <f>SUM(D5:D9)</f>
        <v>213.69000000000003</v>
      </c>
      <c r="E10" s="54"/>
      <c r="F10" s="55"/>
      <c r="G10" s="54"/>
      <c r="H10" s="56"/>
      <c r="I10" s="54"/>
    </row>
    <row r="11" spans="1:9" s="5" customFormat="1" ht="37.5" customHeight="1">
      <c r="A11" s="41">
        <v>6</v>
      </c>
      <c r="B11" s="57" t="s">
        <v>11</v>
      </c>
      <c r="C11" s="43" t="s">
        <v>29</v>
      </c>
      <c r="D11" s="44">
        <v>216.85</v>
      </c>
      <c r="E11" s="43" t="s">
        <v>30</v>
      </c>
      <c r="F11" s="58" t="s">
        <v>31</v>
      </c>
      <c r="G11" s="59" t="s">
        <v>15</v>
      </c>
      <c r="H11" s="60" t="s">
        <v>32</v>
      </c>
      <c r="I11" s="90"/>
    </row>
    <row r="12" spans="1:9" s="5" customFormat="1" ht="37.5" customHeight="1">
      <c r="A12" s="41">
        <v>7</v>
      </c>
      <c r="B12" s="57" t="s">
        <v>11</v>
      </c>
      <c r="C12" s="43" t="s">
        <v>33</v>
      </c>
      <c r="D12" s="44">
        <v>139.84</v>
      </c>
      <c r="E12" s="43" t="s">
        <v>30</v>
      </c>
      <c r="F12" s="58" t="s">
        <v>31</v>
      </c>
      <c r="G12" s="61" t="s">
        <v>15</v>
      </c>
      <c r="H12" s="60" t="s">
        <v>34</v>
      </c>
      <c r="I12" s="90"/>
    </row>
    <row r="13" spans="1:9" s="5" customFormat="1" ht="37.5" customHeight="1">
      <c r="A13" s="41">
        <v>8</v>
      </c>
      <c r="B13" s="57" t="s">
        <v>11</v>
      </c>
      <c r="C13" s="43" t="s">
        <v>35</v>
      </c>
      <c r="D13" s="44">
        <v>57.49</v>
      </c>
      <c r="E13" s="43" t="s">
        <v>30</v>
      </c>
      <c r="F13" s="43" t="s">
        <v>36</v>
      </c>
      <c r="G13" s="45" t="s">
        <v>15</v>
      </c>
      <c r="H13" s="46" t="s">
        <v>16</v>
      </c>
      <c r="I13" s="55"/>
    </row>
    <row r="14" spans="1:9" s="5" customFormat="1" ht="37.5" customHeight="1">
      <c r="A14" s="41">
        <v>9</v>
      </c>
      <c r="B14" s="57" t="s">
        <v>11</v>
      </c>
      <c r="C14" s="43" t="s">
        <v>37</v>
      </c>
      <c r="D14" s="44">
        <v>114.17</v>
      </c>
      <c r="E14" s="43" t="s">
        <v>30</v>
      </c>
      <c r="F14" s="43" t="s">
        <v>38</v>
      </c>
      <c r="G14" s="45" t="s">
        <v>15</v>
      </c>
      <c r="H14" s="46" t="s">
        <v>16</v>
      </c>
      <c r="I14" s="55"/>
    </row>
    <row r="15" spans="1:9" s="4" customFormat="1" ht="37.5" customHeight="1">
      <c r="A15" s="52" t="s">
        <v>39</v>
      </c>
      <c r="B15" s="52"/>
      <c r="C15" s="52"/>
      <c r="D15" s="53">
        <f>SUM(D11:D14)</f>
        <v>528.35</v>
      </c>
      <c r="E15" s="54"/>
      <c r="F15" s="55"/>
      <c r="G15" s="54"/>
      <c r="H15" s="56"/>
      <c r="I15" s="54"/>
    </row>
    <row r="16" spans="1:9" s="5" customFormat="1" ht="37.5" customHeight="1">
      <c r="A16" s="41">
        <v>10</v>
      </c>
      <c r="B16" s="52" t="s">
        <v>11</v>
      </c>
      <c r="C16" s="44" t="s">
        <v>40</v>
      </c>
      <c r="D16" s="44">
        <v>6.12</v>
      </c>
      <c r="E16" s="43" t="s">
        <v>41</v>
      </c>
      <c r="F16" s="60" t="s">
        <v>40</v>
      </c>
      <c r="G16" s="61" t="s">
        <v>42</v>
      </c>
      <c r="H16" s="58" t="s">
        <v>24</v>
      </c>
      <c r="I16" s="90"/>
    </row>
    <row r="17" spans="1:32" s="6" customFormat="1" ht="37.5" customHeight="1">
      <c r="A17" s="41">
        <v>11</v>
      </c>
      <c r="B17" s="62" t="s">
        <v>11</v>
      </c>
      <c r="C17" s="43" t="s">
        <v>43</v>
      </c>
      <c r="D17" s="44">
        <v>3.42</v>
      </c>
      <c r="E17" s="43" t="s">
        <v>41</v>
      </c>
      <c r="F17" s="43" t="s">
        <v>44</v>
      </c>
      <c r="G17" s="45" t="s">
        <v>42</v>
      </c>
      <c r="H17" s="63" t="s">
        <v>16</v>
      </c>
      <c r="I17" s="4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37.5" customHeight="1">
      <c r="A18" s="41">
        <v>12</v>
      </c>
      <c r="B18" s="62" t="s">
        <v>11</v>
      </c>
      <c r="C18" s="43" t="s">
        <v>45</v>
      </c>
      <c r="D18" s="44">
        <v>11.9</v>
      </c>
      <c r="E18" s="43" t="s">
        <v>41</v>
      </c>
      <c r="F18" s="43" t="s">
        <v>46</v>
      </c>
      <c r="G18" s="45" t="s">
        <v>42</v>
      </c>
      <c r="H18" s="63" t="s">
        <v>16</v>
      </c>
      <c r="I18" s="4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9" s="4" customFormat="1" ht="37.5" customHeight="1">
      <c r="A19" s="52" t="s">
        <v>47</v>
      </c>
      <c r="B19" s="52"/>
      <c r="C19" s="52"/>
      <c r="D19" s="53">
        <f>SUM(D16:D18)</f>
        <v>21.439999999999998</v>
      </c>
      <c r="E19" s="54"/>
      <c r="F19" s="55"/>
      <c r="G19" s="54"/>
      <c r="H19" s="56"/>
      <c r="I19" s="54"/>
    </row>
    <row r="20" spans="1:9" s="4" customFormat="1" ht="37.5" customHeight="1">
      <c r="A20" s="52" t="s">
        <v>48</v>
      </c>
      <c r="B20" s="52"/>
      <c r="C20" s="52"/>
      <c r="D20" s="53">
        <f>D10+D15+D19</f>
        <v>763.48</v>
      </c>
      <c r="E20" s="64"/>
      <c r="F20" s="55"/>
      <c r="G20" s="64"/>
      <c r="H20" s="65"/>
      <c r="I20" s="64"/>
    </row>
    <row r="21" spans="1:246" s="7" customFormat="1" ht="37.5" customHeight="1">
      <c r="A21" s="43">
        <v>1</v>
      </c>
      <c r="B21" s="66" t="s">
        <v>49</v>
      </c>
      <c r="C21" s="43" t="s">
        <v>50</v>
      </c>
      <c r="D21" s="44">
        <v>221.67</v>
      </c>
      <c r="E21" s="43" t="s">
        <v>51</v>
      </c>
      <c r="F21" s="43" t="s">
        <v>51</v>
      </c>
      <c r="G21" s="43" t="s">
        <v>15</v>
      </c>
      <c r="H21" s="67" t="s">
        <v>34</v>
      </c>
      <c r="I21" s="4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</row>
    <row r="22" spans="1:9" s="8" customFormat="1" ht="37.5" customHeight="1">
      <c r="A22" s="63">
        <v>2</v>
      </c>
      <c r="B22" s="66" t="s">
        <v>49</v>
      </c>
      <c r="C22" s="43" t="s">
        <v>52</v>
      </c>
      <c r="D22" s="44">
        <v>53.09</v>
      </c>
      <c r="E22" s="43" t="s">
        <v>51</v>
      </c>
      <c r="F22" s="43" t="s">
        <v>51</v>
      </c>
      <c r="G22" s="43" t="s">
        <v>15</v>
      </c>
      <c r="H22" s="63" t="s">
        <v>16</v>
      </c>
      <c r="I22" s="63"/>
    </row>
    <row r="23" spans="1:10" s="8" customFormat="1" ht="37.5" customHeight="1">
      <c r="A23" s="43">
        <v>3</v>
      </c>
      <c r="B23" s="66" t="s">
        <v>49</v>
      </c>
      <c r="C23" s="68" t="s">
        <v>53</v>
      </c>
      <c r="D23" s="44">
        <v>128.52</v>
      </c>
      <c r="E23" s="43" t="s">
        <v>54</v>
      </c>
      <c r="F23" s="43" t="s">
        <v>54</v>
      </c>
      <c r="G23" s="43" t="s">
        <v>15</v>
      </c>
      <c r="H23" s="60" t="s">
        <v>34</v>
      </c>
      <c r="I23" s="63"/>
      <c r="J23" s="91"/>
    </row>
    <row r="24" spans="1:9" s="8" customFormat="1" ht="45" customHeight="1">
      <c r="A24" s="63">
        <v>4</v>
      </c>
      <c r="B24" s="66" t="s">
        <v>49</v>
      </c>
      <c r="C24" s="43" t="s">
        <v>55</v>
      </c>
      <c r="D24" s="44">
        <v>126.13</v>
      </c>
      <c r="E24" s="43" t="s">
        <v>56</v>
      </c>
      <c r="F24" s="43" t="s">
        <v>56</v>
      </c>
      <c r="G24" s="43" t="s">
        <v>57</v>
      </c>
      <c r="H24" s="63" t="s">
        <v>16</v>
      </c>
      <c r="I24" s="63"/>
    </row>
    <row r="25" spans="1:9" s="8" customFormat="1" ht="45" customHeight="1">
      <c r="A25" s="63">
        <v>5</v>
      </c>
      <c r="B25" s="66" t="s">
        <v>49</v>
      </c>
      <c r="C25" s="43" t="s">
        <v>58</v>
      </c>
      <c r="D25" s="43">
        <v>221.8</v>
      </c>
      <c r="E25" s="43" t="s">
        <v>56</v>
      </c>
      <c r="F25" s="43" t="s">
        <v>56</v>
      </c>
      <c r="G25" s="43" t="s">
        <v>15</v>
      </c>
      <c r="H25" s="60" t="s">
        <v>34</v>
      </c>
      <c r="I25" s="63"/>
    </row>
    <row r="26" spans="1:9" s="9" customFormat="1" ht="37.5" customHeight="1">
      <c r="A26" s="69" t="s">
        <v>28</v>
      </c>
      <c r="B26" s="69"/>
      <c r="C26" s="69"/>
      <c r="D26" s="70">
        <f>SUM(D21:D25)</f>
        <v>751.21</v>
      </c>
      <c r="E26" s="56"/>
      <c r="F26" s="71"/>
      <c r="G26" s="56"/>
      <c r="H26" s="56"/>
      <c r="I26" s="56"/>
    </row>
    <row r="27" spans="1:9" s="10" customFormat="1" ht="37.5" customHeight="1">
      <c r="A27" s="63">
        <v>6</v>
      </c>
      <c r="B27" s="66" t="s">
        <v>49</v>
      </c>
      <c r="C27" s="43" t="s">
        <v>59</v>
      </c>
      <c r="D27" s="44">
        <v>52.96</v>
      </c>
      <c r="E27" s="43" t="s">
        <v>60</v>
      </c>
      <c r="F27" s="43" t="s">
        <v>60</v>
      </c>
      <c r="G27" s="43" t="s">
        <v>15</v>
      </c>
      <c r="H27" s="46" t="s">
        <v>24</v>
      </c>
      <c r="I27" s="43"/>
    </row>
    <row r="28" spans="1:9" s="8" customFormat="1" ht="37.5" customHeight="1">
      <c r="A28" s="63">
        <v>7</v>
      </c>
      <c r="B28" s="66" t="s">
        <v>49</v>
      </c>
      <c r="C28" s="43" t="s">
        <v>61</v>
      </c>
      <c r="D28" s="44">
        <v>541.67</v>
      </c>
      <c r="E28" s="43" t="s">
        <v>60</v>
      </c>
      <c r="F28" s="43" t="s">
        <v>60</v>
      </c>
      <c r="G28" s="43" t="s">
        <v>15</v>
      </c>
      <c r="H28" s="67" t="s">
        <v>34</v>
      </c>
      <c r="I28" s="43"/>
    </row>
    <row r="29" spans="1:9" s="8" customFormat="1" ht="37.5" customHeight="1">
      <c r="A29" s="63">
        <v>8</v>
      </c>
      <c r="B29" s="66" t="s">
        <v>49</v>
      </c>
      <c r="C29" s="43" t="s">
        <v>59</v>
      </c>
      <c r="D29" s="44">
        <v>149.87</v>
      </c>
      <c r="E29" s="43" t="s">
        <v>60</v>
      </c>
      <c r="F29" s="43" t="s">
        <v>60</v>
      </c>
      <c r="G29" s="43" t="s">
        <v>15</v>
      </c>
      <c r="H29" s="63" t="s">
        <v>16</v>
      </c>
      <c r="I29" s="43"/>
    </row>
    <row r="30" spans="1:9" s="9" customFormat="1" ht="37.5" customHeight="1">
      <c r="A30" s="69" t="s">
        <v>39</v>
      </c>
      <c r="B30" s="69"/>
      <c r="C30" s="69"/>
      <c r="D30" s="70">
        <f>SUM(D27:D29)</f>
        <v>744.5</v>
      </c>
      <c r="E30" s="56"/>
      <c r="F30" s="71"/>
      <c r="G30" s="56"/>
      <c r="H30" s="56"/>
      <c r="I30" s="56"/>
    </row>
    <row r="31" spans="1:9" s="11" customFormat="1" ht="37.5" customHeight="1">
      <c r="A31" s="63">
        <v>9</v>
      </c>
      <c r="B31" s="66" t="s">
        <v>49</v>
      </c>
      <c r="C31" s="43" t="s">
        <v>59</v>
      </c>
      <c r="D31" s="44">
        <v>15.52</v>
      </c>
      <c r="E31" s="72" t="s">
        <v>62</v>
      </c>
      <c r="F31" s="68" t="s">
        <v>62</v>
      </c>
      <c r="G31" s="43" t="s">
        <v>42</v>
      </c>
      <c r="H31" s="63" t="s">
        <v>16</v>
      </c>
      <c r="I31" s="43"/>
    </row>
    <row r="32" spans="1:9" s="11" customFormat="1" ht="37.5" customHeight="1">
      <c r="A32" s="63">
        <v>10</v>
      </c>
      <c r="B32" s="66" t="s">
        <v>49</v>
      </c>
      <c r="C32" s="43" t="s">
        <v>63</v>
      </c>
      <c r="D32" s="43">
        <v>5.66</v>
      </c>
      <c r="E32" s="43" t="s">
        <v>64</v>
      </c>
      <c r="F32" s="43" t="s">
        <v>65</v>
      </c>
      <c r="G32" s="43" t="s">
        <v>42</v>
      </c>
      <c r="H32" s="63" t="s">
        <v>16</v>
      </c>
      <c r="I32" s="43"/>
    </row>
    <row r="33" spans="1:9" s="11" customFormat="1" ht="37.5" customHeight="1">
      <c r="A33" s="63">
        <v>11</v>
      </c>
      <c r="B33" s="66" t="s">
        <v>49</v>
      </c>
      <c r="C33" s="43" t="s">
        <v>66</v>
      </c>
      <c r="D33" s="44">
        <v>7.81</v>
      </c>
      <c r="E33" s="43" t="s">
        <v>64</v>
      </c>
      <c r="F33" s="43" t="s">
        <v>67</v>
      </c>
      <c r="G33" s="43" t="s">
        <v>42</v>
      </c>
      <c r="H33" s="63" t="s">
        <v>16</v>
      </c>
      <c r="I33" s="43"/>
    </row>
    <row r="34" spans="1:9" s="11" customFormat="1" ht="37.5" customHeight="1">
      <c r="A34" s="63">
        <v>12</v>
      </c>
      <c r="B34" s="66" t="s">
        <v>49</v>
      </c>
      <c r="C34" s="43" t="s">
        <v>68</v>
      </c>
      <c r="D34" s="44">
        <v>16.89</v>
      </c>
      <c r="E34" s="68" t="s">
        <v>69</v>
      </c>
      <c r="F34" s="68" t="s">
        <v>70</v>
      </c>
      <c r="G34" s="43" t="s">
        <v>42</v>
      </c>
      <c r="H34" s="67" t="s">
        <v>32</v>
      </c>
      <c r="I34" s="43"/>
    </row>
    <row r="35" spans="1:9" s="11" customFormat="1" ht="37.5" customHeight="1">
      <c r="A35" s="63">
        <v>13</v>
      </c>
      <c r="B35" s="66" t="s">
        <v>49</v>
      </c>
      <c r="C35" s="43" t="s">
        <v>71</v>
      </c>
      <c r="D35" s="44">
        <v>141.17</v>
      </c>
      <c r="E35" s="43" t="s">
        <v>69</v>
      </c>
      <c r="F35" s="68" t="s">
        <v>72</v>
      </c>
      <c r="G35" s="43" t="s">
        <v>42</v>
      </c>
      <c r="H35" s="63" t="s">
        <v>16</v>
      </c>
      <c r="I35" s="68"/>
    </row>
    <row r="36" spans="1:9" s="9" customFormat="1" ht="37.5" customHeight="1">
      <c r="A36" s="69" t="s">
        <v>47</v>
      </c>
      <c r="B36" s="69"/>
      <c r="C36" s="69"/>
      <c r="D36" s="70">
        <f>SUM(D31:D35)</f>
        <v>187.04999999999998</v>
      </c>
      <c r="E36" s="56"/>
      <c r="F36" s="71"/>
      <c r="G36" s="56"/>
      <c r="H36" s="56"/>
      <c r="I36" s="56"/>
    </row>
    <row r="37" spans="1:9" s="11" customFormat="1" ht="45.75" customHeight="1">
      <c r="A37" s="63">
        <v>14</v>
      </c>
      <c r="B37" s="66" t="s">
        <v>49</v>
      </c>
      <c r="C37" s="43" t="s">
        <v>73</v>
      </c>
      <c r="D37" s="44">
        <v>89.92</v>
      </c>
      <c r="E37" s="43" t="s">
        <v>74</v>
      </c>
      <c r="F37" s="43" t="s">
        <v>74</v>
      </c>
      <c r="G37" s="43" t="s">
        <v>42</v>
      </c>
      <c r="H37" s="67" t="s">
        <v>32</v>
      </c>
      <c r="I37" s="56"/>
    </row>
    <row r="38" spans="1:9" s="12" customFormat="1" ht="49.5" customHeight="1">
      <c r="A38" s="73">
        <v>15</v>
      </c>
      <c r="B38" s="66" t="s">
        <v>49</v>
      </c>
      <c r="C38" s="43" t="s">
        <v>75</v>
      </c>
      <c r="D38" s="44">
        <v>189.07</v>
      </c>
      <c r="E38" s="43" t="s">
        <v>74</v>
      </c>
      <c r="F38" s="43" t="s">
        <v>76</v>
      </c>
      <c r="G38" s="43" t="s">
        <v>15</v>
      </c>
      <c r="H38" s="67" t="s">
        <v>24</v>
      </c>
      <c r="I38" s="68"/>
    </row>
    <row r="39" spans="1:9" s="13" customFormat="1" ht="49.5" customHeight="1">
      <c r="A39" s="69" t="s">
        <v>77</v>
      </c>
      <c r="B39" s="69"/>
      <c r="C39" s="69"/>
      <c r="D39" s="70">
        <f>SUM(D37+D38)</f>
        <v>278.99</v>
      </c>
      <c r="E39" s="56"/>
      <c r="F39" s="71"/>
      <c r="G39" s="56"/>
      <c r="H39" s="56"/>
      <c r="I39" s="56"/>
    </row>
    <row r="40" spans="1:9" s="13" customFormat="1" ht="45" customHeight="1">
      <c r="A40" s="69" t="s">
        <v>78</v>
      </c>
      <c r="B40" s="69"/>
      <c r="C40" s="69"/>
      <c r="D40" s="70">
        <f>D39+D36+D30+D26</f>
        <v>1961.75</v>
      </c>
      <c r="E40" s="56"/>
      <c r="F40" s="71"/>
      <c r="G40" s="56"/>
      <c r="H40" s="56"/>
      <c r="I40" s="56"/>
    </row>
    <row r="41" spans="1:9" s="14" customFormat="1" ht="37.5" customHeight="1">
      <c r="A41" s="45">
        <v>1</v>
      </c>
      <c r="B41" s="42" t="s">
        <v>79</v>
      </c>
      <c r="C41" s="74" t="s">
        <v>80</v>
      </c>
      <c r="D41" s="75">
        <v>47.41</v>
      </c>
      <c r="E41" s="45" t="s">
        <v>13</v>
      </c>
      <c r="F41" s="45" t="s">
        <v>81</v>
      </c>
      <c r="G41" s="43" t="s">
        <v>15</v>
      </c>
      <c r="H41" s="76" t="s">
        <v>24</v>
      </c>
      <c r="I41" s="55"/>
    </row>
    <row r="42" spans="1:9" s="14" customFormat="1" ht="37.5" customHeight="1">
      <c r="A42" s="45">
        <v>2</v>
      </c>
      <c r="B42" s="42" t="s">
        <v>79</v>
      </c>
      <c r="C42" s="74"/>
      <c r="D42" s="75">
        <v>55.03</v>
      </c>
      <c r="E42" s="45" t="s">
        <v>13</v>
      </c>
      <c r="F42" s="45" t="s">
        <v>81</v>
      </c>
      <c r="G42" s="43" t="s">
        <v>15</v>
      </c>
      <c r="H42" s="77"/>
      <c r="I42" s="55"/>
    </row>
    <row r="43" spans="1:9" s="14" customFormat="1" ht="37.5" customHeight="1">
      <c r="A43" s="45">
        <v>3</v>
      </c>
      <c r="B43" s="42" t="s">
        <v>79</v>
      </c>
      <c r="C43" s="74"/>
      <c r="D43" s="75">
        <v>103.86</v>
      </c>
      <c r="E43" s="45" t="s">
        <v>26</v>
      </c>
      <c r="F43" s="45" t="s">
        <v>27</v>
      </c>
      <c r="G43" s="43" t="s">
        <v>15</v>
      </c>
      <c r="H43" s="77"/>
      <c r="I43" s="41"/>
    </row>
    <row r="44" spans="1:9" s="14" customFormat="1" ht="37.5" customHeight="1">
      <c r="A44" s="45">
        <v>4</v>
      </c>
      <c r="B44" s="42" t="s">
        <v>79</v>
      </c>
      <c r="C44" s="74"/>
      <c r="D44" s="75">
        <v>17.09</v>
      </c>
      <c r="E44" s="45" t="s">
        <v>26</v>
      </c>
      <c r="F44" s="45" t="s">
        <v>27</v>
      </c>
      <c r="G44" s="43" t="s">
        <v>15</v>
      </c>
      <c r="H44" s="77"/>
      <c r="I44" s="41"/>
    </row>
    <row r="45" spans="1:9" s="14" customFormat="1" ht="37.5" customHeight="1">
      <c r="A45" s="45">
        <v>5</v>
      </c>
      <c r="B45" s="42" t="s">
        <v>79</v>
      </c>
      <c r="C45" s="74"/>
      <c r="D45" s="75">
        <v>15.13</v>
      </c>
      <c r="E45" s="45" t="s">
        <v>26</v>
      </c>
      <c r="F45" s="45" t="s">
        <v>27</v>
      </c>
      <c r="G45" s="43" t="s">
        <v>15</v>
      </c>
      <c r="H45" s="78"/>
      <c r="I45" s="41"/>
    </row>
    <row r="46" spans="1:9" s="15" customFormat="1" ht="40.5" customHeight="1">
      <c r="A46" s="45">
        <v>6</v>
      </c>
      <c r="B46" s="42" t="s">
        <v>79</v>
      </c>
      <c r="C46" s="45" t="s">
        <v>82</v>
      </c>
      <c r="D46" s="75">
        <v>151.72</v>
      </c>
      <c r="E46" s="45" t="s">
        <v>83</v>
      </c>
      <c r="F46" s="45" t="s">
        <v>84</v>
      </c>
      <c r="G46" s="43" t="s">
        <v>15</v>
      </c>
      <c r="H46" s="63" t="s">
        <v>24</v>
      </c>
      <c r="I46" s="41"/>
    </row>
    <row r="47" spans="1:9" s="16" customFormat="1" ht="40.5" customHeight="1">
      <c r="A47" s="45">
        <v>7</v>
      </c>
      <c r="B47" s="42" t="s">
        <v>79</v>
      </c>
      <c r="C47" s="45" t="s">
        <v>85</v>
      </c>
      <c r="D47" s="79">
        <v>195.41</v>
      </c>
      <c r="E47" s="45" t="s">
        <v>86</v>
      </c>
      <c r="F47" s="45" t="s">
        <v>87</v>
      </c>
      <c r="G47" s="43" t="s">
        <v>15</v>
      </c>
      <c r="H47" s="63" t="s">
        <v>24</v>
      </c>
      <c r="I47" s="41"/>
    </row>
    <row r="48" spans="1:9" s="15" customFormat="1" ht="45.75" customHeight="1">
      <c r="A48" s="45">
        <v>8</v>
      </c>
      <c r="B48" s="42" t="s">
        <v>79</v>
      </c>
      <c r="C48" s="43" t="s">
        <v>88</v>
      </c>
      <c r="D48" s="44">
        <v>100.96</v>
      </c>
      <c r="E48" s="43" t="s">
        <v>26</v>
      </c>
      <c r="F48" s="43" t="s">
        <v>89</v>
      </c>
      <c r="G48" s="43" t="s">
        <v>15</v>
      </c>
      <c r="H48" s="63" t="s">
        <v>16</v>
      </c>
      <c r="I48" s="41"/>
    </row>
    <row r="49" spans="1:9" s="15" customFormat="1" ht="45.75" customHeight="1">
      <c r="A49" s="45">
        <v>9</v>
      </c>
      <c r="B49" s="42" t="s">
        <v>79</v>
      </c>
      <c r="C49" s="45" t="s">
        <v>90</v>
      </c>
      <c r="D49" s="44">
        <v>74.76</v>
      </c>
      <c r="E49" s="45" t="s">
        <v>13</v>
      </c>
      <c r="F49" s="45" t="s">
        <v>81</v>
      </c>
      <c r="G49" s="43" t="s">
        <v>15</v>
      </c>
      <c r="H49" s="63" t="s">
        <v>34</v>
      </c>
      <c r="I49" s="41"/>
    </row>
    <row r="50" spans="1:9" s="15" customFormat="1" ht="45.75" customHeight="1">
      <c r="A50" s="45">
        <v>10</v>
      </c>
      <c r="B50" s="42" t="s">
        <v>79</v>
      </c>
      <c r="C50" s="45" t="s">
        <v>91</v>
      </c>
      <c r="D50" s="80">
        <v>102.78</v>
      </c>
      <c r="E50" s="45" t="s">
        <v>13</v>
      </c>
      <c r="F50" s="45" t="s">
        <v>81</v>
      </c>
      <c r="G50" s="43" t="s">
        <v>15</v>
      </c>
      <c r="H50" s="63" t="s">
        <v>34</v>
      </c>
      <c r="I50" s="41"/>
    </row>
    <row r="51" spans="1:246" s="17" customFormat="1" ht="45.75" customHeight="1">
      <c r="A51" s="45">
        <v>11</v>
      </c>
      <c r="B51" s="42" t="s">
        <v>79</v>
      </c>
      <c r="C51" s="81" t="s">
        <v>92</v>
      </c>
      <c r="D51" s="44">
        <v>138.92</v>
      </c>
      <c r="E51" s="81" t="s">
        <v>93</v>
      </c>
      <c r="F51" s="82" t="s">
        <v>94</v>
      </c>
      <c r="G51" s="43" t="s">
        <v>15</v>
      </c>
      <c r="H51" s="63" t="s">
        <v>34</v>
      </c>
      <c r="I51" s="92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</row>
    <row r="52" spans="1:246" s="17" customFormat="1" ht="45.75" customHeight="1">
      <c r="A52" s="45">
        <v>12</v>
      </c>
      <c r="B52" s="42" t="s">
        <v>79</v>
      </c>
      <c r="C52" s="81" t="s">
        <v>95</v>
      </c>
      <c r="D52" s="44">
        <v>259.32</v>
      </c>
      <c r="E52" s="81" t="s">
        <v>93</v>
      </c>
      <c r="F52" s="82" t="s">
        <v>94</v>
      </c>
      <c r="G52" s="43" t="s">
        <v>15</v>
      </c>
      <c r="H52" s="63" t="s">
        <v>34</v>
      </c>
      <c r="I52" s="92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</row>
    <row r="53" spans="1:9" s="18" customFormat="1" ht="40.5" customHeight="1">
      <c r="A53" s="62" t="s">
        <v>28</v>
      </c>
      <c r="B53" s="62"/>
      <c r="C53" s="62"/>
      <c r="D53" s="39">
        <f>SUM(D41:D52)</f>
        <v>1262.3899999999999</v>
      </c>
      <c r="E53" s="54"/>
      <c r="F53" s="55"/>
      <c r="G53" s="54"/>
      <c r="H53" s="56"/>
      <c r="I53" s="54"/>
    </row>
    <row r="54" spans="1:9" s="16" customFormat="1" ht="45.75" customHeight="1">
      <c r="A54" s="63">
        <v>13</v>
      </c>
      <c r="B54" s="62" t="s">
        <v>79</v>
      </c>
      <c r="C54" s="45" t="s">
        <v>96</v>
      </c>
      <c r="D54" s="44">
        <v>386.24</v>
      </c>
      <c r="E54" s="45" t="s">
        <v>97</v>
      </c>
      <c r="F54" s="45"/>
      <c r="G54" s="43" t="s">
        <v>15</v>
      </c>
      <c r="H54" s="63" t="s">
        <v>34</v>
      </c>
      <c r="I54" s="41"/>
    </row>
    <row r="55" spans="1:9" s="15" customFormat="1" ht="45" customHeight="1">
      <c r="A55" s="63">
        <v>14</v>
      </c>
      <c r="B55" s="62" t="s">
        <v>79</v>
      </c>
      <c r="C55" s="43" t="s">
        <v>98</v>
      </c>
      <c r="D55" s="44">
        <v>175.92</v>
      </c>
      <c r="E55" s="43" t="s">
        <v>97</v>
      </c>
      <c r="F55" s="43"/>
      <c r="G55" s="43" t="s">
        <v>15</v>
      </c>
      <c r="H55" s="63" t="s">
        <v>34</v>
      </c>
      <c r="I55" s="41"/>
    </row>
    <row r="56" spans="1:246" s="17" customFormat="1" ht="43.5" customHeight="1">
      <c r="A56" s="63">
        <v>15</v>
      </c>
      <c r="B56" s="62" t="s">
        <v>79</v>
      </c>
      <c r="C56" s="81" t="s">
        <v>99</v>
      </c>
      <c r="D56" s="83">
        <v>202.09</v>
      </c>
      <c r="E56" s="81" t="s">
        <v>30</v>
      </c>
      <c r="F56" s="84"/>
      <c r="G56" s="43" t="s">
        <v>15</v>
      </c>
      <c r="H56" s="63" t="s">
        <v>24</v>
      </c>
      <c r="I56" s="94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</row>
    <row r="57" spans="1:246" s="17" customFormat="1" ht="45.75" customHeight="1">
      <c r="A57" s="63">
        <v>16</v>
      </c>
      <c r="B57" s="42" t="s">
        <v>79</v>
      </c>
      <c r="C57" s="81" t="s">
        <v>100</v>
      </c>
      <c r="D57" s="44">
        <v>120.65</v>
      </c>
      <c r="E57" s="43" t="s">
        <v>97</v>
      </c>
      <c r="F57" s="82"/>
      <c r="G57" s="43" t="s">
        <v>15</v>
      </c>
      <c r="H57" s="63" t="s">
        <v>34</v>
      </c>
      <c r="I57" s="92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</row>
    <row r="58" spans="1:9" s="18" customFormat="1" ht="45.75" customHeight="1">
      <c r="A58" s="62" t="s">
        <v>39</v>
      </c>
      <c r="B58" s="62"/>
      <c r="C58" s="62"/>
      <c r="D58" s="39">
        <f>SUM(D54:D57)</f>
        <v>884.9</v>
      </c>
      <c r="E58" s="54"/>
      <c r="F58" s="55"/>
      <c r="G58" s="54"/>
      <c r="H58" s="56"/>
      <c r="I58" s="54"/>
    </row>
    <row r="59" spans="1:9" s="18" customFormat="1" ht="45.75" customHeight="1">
      <c r="A59" s="43">
        <v>17</v>
      </c>
      <c r="B59" s="62" t="s">
        <v>79</v>
      </c>
      <c r="C59" s="45" t="s">
        <v>101</v>
      </c>
      <c r="D59" s="39">
        <v>254.1</v>
      </c>
      <c r="E59" s="45" t="s">
        <v>102</v>
      </c>
      <c r="F59" s="85"/>
      <c r="G59" s="43" t="s">
        <v>15</v>
      </c>
      <c r="H59" s="63" t="s">
        <v>16</v>
      </c>
      <c r="I59" s="90"/>
    </row>
    <row r="60" spans="1:9" s="19" customFormat="1" ht="42.75" customHeight="1">
      <c r="A60" s="43">
        <v>18</v>
      </c>
      <c r="B60" s="66" t="s">
        <v>79</v>
      </c>
      <c r="C60" s="43" t="s">
        <v>103</v>
      </c>
      <c r="D60" s="86">
        <v>65</v>
      </c>
      <c r="E60" s="43" t="s">
        <v>102</v>
      </c>
      <c r="F60" s="71"/>
      <c r="G60" s="43" t="s">
        <v>42</v>
      </c>
      <c r="H60" s="63" t="s">
        <v>16</v>
      </c>
      <c r="I60" s="71"/>
    </row>
    <row r="61" spans="1:9" s="18" customFormat="1" ht="40.5" customHeight="1">
      <c r="A61" s="38" t="s">
        <v>47</v>
      </c>
      <c r="B61" s="38"/>
      <c r="C61" s="38"/>
      <c r="D61" s="70">
        <f>SUM(D59:D60)</f>
        <v>319.1</v>
      </c>
      <c r="E61" s="54"/>
      <c r="F61" s="55"/>
      <c r="G61" s="54"/>
      <c r="H61" s="56"/>
      <c r="I61" s="54"/>
    </row>
    <row r="62" spans="1:9" s="20" customFormat="1" ht="37.5" customHeight="1">
      <c r="A62" s="52" t="s">
        <v>104</v>
      </c>
      <c r="B62" s="52"/>
      <c r="C62" s="52"/>
      <c r="D62" s="70">
        <f>D53+D58+D61</f>
        <v>2466.39</v>
      </c>
      <c r="E62" s="64"/>
      <c r="F62" s="55"/>
      <c r="G62" s="64"/>
      <c r="H62" s="65"/>
      <c r="I62" s="64"/>
    </row>
    <row r="63" spans="1:9" s="21" customFormat="1" ht="37.5" customHeight="1">
      <c r="A63" s="41">
        <v>1</v>
      </c>
      <c r="B63" s="62" t="s">
        <v>105</v>
      </c>
      <c r="C63" s="41" t="s">
        <v>106</v>
      </c>
      <c r="D63" s="44">
        <v>104.27</v>
      </c>
      <c r="E63" s="45" t="s">
        <v>107</v>
      </c>
      <c r="F63" s="45" t="s">
        <v>108</v>
      </c>
      <c r="G63" s="43" t="s">
        <v>15</v>
      </c>
      <c r="H63" s="87"/>
      <c r="I63" s="96"/>
    </row>
    <row r="64" spans="1:9" s="21" customFormat="1" ht="37.5" customHeight="1">
      <c r="A64" s="41">
        <v>2</v>
      </c>
      <c r="B64" s="62" t="s">
        <v>105</v>
      </c>
      <c r="C64" s="41" t="s">
        <v>109</v>
      </c>
      <c r="D64" s="44">
        <v>50.62</v>
      </c>
      <c r="E64" s="45" t="s">
        <v>107</v>
      </c>
      <c r="F64" s="45" t="s">
        <v>110</v>
      </c>
      <c r="G64" s="43" t="s">
        <v>15</v>
      </c>
      <c r="H64" s="87"/>
      <c r="I64" s="96"/>
    </row>
    <row r="65" spans="1:9" s="20" customFormat="1" ht="37.5" customHeight="1">
      <c r="A65" s="62" t="s">
        <v>28</v>
      </c>
      <c r="B65" s="62"/>
      <c r="C65" s="62"/>
      <c r="D65" s="39">
        <f>SUM(D63:D64)</f>
        <v>154.89</v>
      </c>
      <c r="E65" s="54"/>
      <c r="F65" s="55"/>
      <c r="G65" s="54"/>
      <c r="H65" s="56"/>
      <c r="I65" s="54"/>
    </row>
    <row r="66" spans="1:9" s="16" customFormat="1" ht="37.5" customHeight="1">
      <c r="A66" s="43">
        <v>3</v>
      </c>
      <c r="B66" s="52" t="s">
        <v>105</v>
      </c>
      <c r="C66" s="43" t="s">
        <v>111</v>
      </c>
      <c r="D66" s="43">
        <v>150.62</v>
      </c>
      <c r="E66" s="43" t="s">
        <v>30</v>
      </c>
      <c r="F66" s="43" t="s">
        <v>112</v>
      </c>
      <c r="G66" s="43" t="s">
        <v>15</v>
      </c>
      <c r="H66" s="43" t="s">
        <v>24</v>
      </c>
      <c r="I66" s="63"/>
    </row>
    <row r="67" spans="1:9" s="16" customFormat="1" ht="37.5" customHeight="1">
      <c r="A67" s="43">
        <v>4</v>
      </c>
      <c r="B67" s="52" t="s">
        <v>105</v>
      </c>
      <c r="C67" s="43" t="s">
        <v>113</v>
      </c>
      <c r="D67" s="43">
        <v>116.95</v>
      </c>
      <c r="E67" s="43" t="s">
        <v>30</v>
      </c>
      <c r="F67" s="43" t="s">
        <v>114</v>
      </c>
      <c r="G67" s="43" t="s">
        <v>15</v>
      </c>
      <c r="H67" s="43" t="s">
        <v>24</v>
      </c>
      <c r="I67" s="63"/>
    </row>
    <row r="68" spans="1:9" s="16" customFormat="1" ht="37.5" customHeight="1">
      <c r="A68" s="43">
        <v>5</v>
      </c>
      <c r="B68" s="52" t="s">
        <v>105</v>
      </c>
      <c r="C68" s="43" t="s">
        <v>115</v>
      </c>
      <c r="D68" s="43">
        <v>102.59</v>
      </c>
      <c r="E68" s="43" t="s">
        <v>30</v>
      </c>
      <c r="F68" s="43" t="s">
        <v>114</v>
      </c>
      <c r="G68" s="43" t="s">
        <v>15</v>
      </c>
      <c r="H68" s="43" t="s">
        <v>24</v>
      </c>
      <c r="I68" s="63"/>
    </row>
    <row r="69" spans="1:9" s="16" customFormat="1" ht="37.5" customHeight="1">
      <c r="A69" s="43">
        <v>6</v>
      </c>
      <c r="B69" s="52" t="s">
        <v>105</v>
      </c>
      <c r="C69" s="43" t="s">
        <v>116</v>
      </c>
      <c r="D69" s="43">
        <v>135.17</v>
      </c>
      <c r="E69" s="43" t="s">
        <v>30</v>
      </c>
      <c r="F69" s="43" t="s">
        <v>31</v>
      </c>
      <c r="G69" s="43" t="s">
        <v>15</v>
      </c>
      <c r="H69" s="43" t="s">
        <v>34</v>
      </c>
      <c r="I69" s="63"/>
    </row>
    <row r="70" spans="1:9" s="16" customFormat="1" ht="37.5" customHeight="1">
      <c r="A70" s="43">
        <v>7</v>
      </c>
      <c r="B70" s="52" t="s">
        <v>105</v>
      </c>
      <c r="C70" s="43" t="s">
        <v>117</v>
      </c>
      <c r="D70" s="43">
        <v>32.92</v>
      </c>
      <c r="E70" s="43" t="s">
        <v>30</v>
      </c>
      <c r="F70" s="43" t="s">
        <v>31</v>
      </c>
      <c r="G70" s="43" t="s">
        <v>15</v>
      </c>
      <c r="H70" s="43" t="s">
        <v>34</v>
      </c>
      <c r="I70" s="63"/>
    </row>
    <row r="71" spans="1:9" s="16" customFormat="1" ht="37.5" customHeight="1">
      <c r="A71" s="43">
        <v>8</v>
      </c>
      <c r="B71" s="52" t="s">
        <v>105</v>
      </c>
      <c r="C71" s="43" t="s">
        <v>118</v>
      </c>
      <c r="D71" s="43">
        <v>23.39</v>
      </c>
      <c r="E71" s="43" t="s">
        <v>30</v>
      </c>
      <c r="F71" s="43" t="s">
        <v>31</v>
      </c>
      <c r="G71" s="43" t="s">
        <v>15</v>
      </c>
      <c r="H71" s="43" t="s">
        <v>34</v>
      </c>
      <c r="I71" s="63"/>
    </row>
    <row r="72" spans="1:9" s="16" customFormat="1" ht="37.5" customHeight="1">
      <c r="A72" s="43">
        <v>9</v>
      </c>
      <c r="B72" s="52" t="s">
        <v>105</v>
      </c>
      <c r="C72" s="43" t="s">
        <v>119</v>
      </c>
      <c r="D72" s="43">
        <v>80.9</v>
      </c>
      <c r="E72" s="43" t="s">
        <v>30</v>
      </c>
      <c r="F72" s="43" t="s">
        <v>31</v>
      </c>
      <c r="G72" s="43" t="s">
        <v>15</v>
      </c>
      <c r="H72" s="43" t="s">
        <v>34</v>
      </c>
      <c r="I72" s="63"/>
    </row>
    <row r="73" spans="1:9" s="16" customFormat="1" ht="37.5" customHeight="1">
      <c r="A73" s="43">
        <v>10</v>
      </c>
      <c r="B73" s="52" t="s">
        <v>105</v>
      </c>
      <c r="C73" s="43" t="s">
        <v>120</v>
      </c>
      <c r="D73" s="43">
        <v>33.89</v>
      </c>
      <c r="E73" s="43" t="s">
        <v>30</v>
      </c>
      <c r="F73" s="43" t="s">
        <v>31</v>
      </c>
      <c r="G73" s="43" t="s">
        <v>15</v>
      </c>
      <c r="H73" s="43" t="s">
        <v>34</v>
      </c>
      <c r="I73" s="63"/>
    </row>
    <row r="74" spans="1:9" s="2" customFormat="1" ht="45" customHeight="1">
      <c r="A74" s="55" t="s">
        <v>39</v>
      </c>
      <c r="B74" s="55"/>
      <c r="C74" s="55"/>
      <c r="D74" s="97">
        <f>SUM(D66:D73)</f>
        <v>676.4299999999998</v>
      </c>
      <c r="E74" s="54"/>
      <c r="F74" s="55"/>
      <c r="G74" s="54"/>
      <c r="H74" s="56"/>
      <c r="I74" s="54"/>
    </row>
    <row r="75" spans="1:9" s="2" customFormat="1" ht="46.5" customHeight="1">
      <c r="A75" s="98" t="s">
        <v>121</v>
      </c>
      <c r="B75" s="98"/>
      <c r="C75" s="98"/>
      <c r="D75" s="53">
        <f>D65+D74</f>
        <v>831.3199999999998</v>
      </c>
      <c r="E75" s="54"/>
      <c r="F75" s="55"/>
      <c r="G75" s="54"/>
      <c r="H75" s="56"/>
      <c r="I75" s="54"/>
    </row>
    <row r="76" spans="1:32" s="22" customFormat="1" ht="37.5" customHeight="1">
      <c r="A76" s="63">
        <v>1</v>
      </c>
      <c r="B76" s="66" t="s">
        <v>122</v>
      </c>
      <c r="C76" s="43" t="s">
        <v>123</v>
      </c>
      <c r="D76" s="44">
        <v>61.52</v>
      </c>
      <c r="E76" s="43" t="s">
        <v>51</v>
      </c>
      <c r="F76" s="43" t="s">
        <v>124</v>
      </c>
      <c r="G76" s="43" t="s">
        <v>15</v>
      </c>
      <c r="H76" s="43" t="s">
        <v>24</v>
      </c>
      <c r="I76" s="43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1:32" s="22" customFormat="1" ht="37.5" customHeight="1">
      <c r="A77" s="63">
        <v>2</v>
      </c>
      <c r="B77" s="66" t="s">
        <v>122</v>
      </c>
      <c r="C77" s="43" t="s">
        <v>125</v>
      </c>
      <c r="D77" s="44">
        <v>118.2</v>
      </c>
      <c r="E77" s="43" t="s">
        <v>126</v>
      </c>
      <c r="F77" s="43" t="s">
        <v>127</v>
      </c>
      <c r="G77" s="43" t="s">
        <v>15</v>
      </c>
      <c r="H77" s="43" t="s">
        <v>32</v>
      </c>
      <c r="I77" s="43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</row>
    <row r="78" spans="1:32" s="22" customFormat="1" ht="37.5" customHeight="1">
      <c r="A78" s="63">
        <v>3</v>
      </c>
      <c r="B78" s="66" t="s">
        <v>122</v>
      </c>
      <c r="C78" s="43"/>
      <c r="D78" s="44">
        <v>43.44</v>
      </c>
      <c r="E78" s="43" t="s">
        <v>51</v>
      </c>
      <c r="F78" s="43"/>
      <c r="G78" s="43"/>
      <c r="H78" s="43"/>
      <c r="I78" s="43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</row>
    <row r="79" spans="1:32" s="22" customFormat="1" ht="37.5" customHeight="1">
      <c r="A79" s="63">
        <v>4</v>
      </c>
      <c r="B79" s="66" t="s">
        <v>122</v>
      </c>
      <c r="C79" s="43"/>
      <c r="D79" s="44">
        <v>51.91</v>
      </c>
      <c r="E79" s="43" t="s">
        <v>93</v>
      </c>
      <c r="F79" s="43"/>
      <c r="G79" s="43"/>
      <c r="H79" s="43"/>
      <c r="I79" s="43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</row>
    <row r="80" spans="1:32" s="22" customFormat="1" ht="37.5" customHeight="1">
      <c r="A80" s="63">
        <v>5</v>
      </c>
      <c r="B80" s="66" t="s">
        <v>122</v>
      </c>
      <c r="C80" s="43" t="s">
        <v>128</v>
      </c>
      <c r="D80" s="44">
        <v>115.14</v>
      </c>
      <c r="E80" s="43" t="s">
        <v>51</v>
      </c>
      <c r="F80" s="43" t="s">
        <v>129</v>
      </c>
      <c r="G80" s="43" t="s">
        <v>15</v>
      </c>
      <c r="H80" s="43" t="s">
        <v>34</v>
      </c>
      <c r="I80" s="43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</row>
    <row r="81" spans="1:32" s="23" customFormat="1" ht="36.75" customHeight="1">
      <c r="A81" s="52" t="s">
        <v>28</v>
      </c>
      <c r="B81" s="52"/>
      <c r="C81" s="52"/>
      <c r="D81" s="97">
        <f>SUM(D76:D80)</f>
        <v>390.21</v>
      </c>
      <c r="E81" s="54"/>
      <c r="F81" s="55"/>
      <c r="G81" s="54"/>
      <c r="H81" s="56"/>
      <c r="I81" s="54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</row>
    <row r="82" spans="1:32" s="23" customFormat="1" ht="39" customHeight="1">
      <c r="A82" s="52" t="s">
        <v>130</v>
      </c>
      <c r="B82" s="52"/>
      <c r="C82" s="52"/>
      <c r="D82" s="99">
        <f>D81</f>
        <v>390.21</v>
      </c>
      <c r="E82" s="90" t="s">
        <v>131</v>
      </c>
      <c r="F82" s="85"/>
      <c r="G82" s="90"/>
      <c r="H82" s="100"/>
      <c r="I82" s="90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</row>
    <row r="83" spans="1:32" s="24" customFormat="1" ht="34.5" customHeight="1">
      <c r="A83" s="43">
        <v>1</v>
      </c>
      <c r="B83" s="40" t="s">
        <v>132</v>
      </c>
      <c r="C83" s="43" t="s">
        <v>133</v>
      </c>
      <c r="D83" s="44">
        <v>30</v>
      </c>
      <c r="E83" s="43" t="s">
        <v>134</v>
      </c>
      <c r="F83" s="43"/>
      <c r="G83" s="43" t="s">
        <v>15</v>
      </c>
      <c r="H83" s="43" t="s">
        <v>24</v>
      </c>
      <c r="I83" s="43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</row>
    <row r="84" spans="1:32" s="25" customFormat="1" ht="34.5" customHeight="1">
      <c r="A84" s="69" t="s">
        <v>28</v>
      </c>
      <c r="B84" s="69"/>
      <c r="C84" s="69"/>
      <c r="D84" s="70">
        <f>SUM(D83)</f>
        <v>30</v>
      </c>
      <c r="E84" s="101"/>
      <c r="F84" s="40"/>
      <c r="G84" s="101"/>
      <c r="H84" s="101"/>
      <c r="I84" s="101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</row>
    <row r="85" spans="1:32" s="24" customFormat="1" ht="49.5" customHeight="1">
      <c r="A85" s="43">
        <v>2</v>
      </c>
      <c r="B85" s="40" t="s">
        <v>132</v>
      </c>
      <c r="C85" s="43" t="s">
        <v>135</v>
      </c>
      <c r="D85" s="44">
        <v>4036.53</v>
      </c>
      <c r="E85" s="43" t="s">
        <v>30</v>
      </c>
      <c r="F85" s="43" t="s">
        <v>136</v>
      </c>
      <c r="G85" s="43" t="s">
        <v>15</v>
      </c>
      <c r="H85" s="43" t="s">
        <v>24</v>
      </c>
      <c r="I85" s="43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</row>
    <row r="86" spans="1:32" s="24" customFormat="1" ht="30" customHeight="1">
      <c r="A86" s="43">
        <v>3</v>
      </c>
      <c r="B86" s="40" t="s">
        <v>132</v>
      </c>
      <c r="C86" s="43" t="s">
        <v>137</v>
      </c>
      <c r="D86" s="44">
        <v>713.22</v>
      </c>
      <c r="E86" s="43" t="s">
        <v>30</v>
      </c>
      <c r="F86" s="43" t="s">
        <v>138</v>
      </c>
      <c r="G86" s="43" t="s">
        <v>15</v>
      </c>
      <c r="H86" s="43" t="s">
        <v>24</v>
      </c>
      <c r="I86" s="43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</row>
    <row r="87" spans="1:32" s="24" customFormat="1" ht="34.5" customHeight="1">
      <c r="A87" s="43">
        <v>4</v>
      </c>
      <c r="B87" s="40" t="s">
        <v>132</v>
      </c>
      <c r="C87" s="43" t="s">
        <v>139</v>
      </c>
      <c r="D87" s="44">
        <v>318.44</v>
      </c>
      <c r="E87" s="43" t="s">
        <v>30</v>
      </c>
      <c r="F87" s="43" t="s">
        <v>140</v>
      </c>
      <c r="G87" s="43" t="s">
        <v>15</v>
      </c>
      <c r="H87" s="43" t="s">
        <v>34</v>
      </c>
      <c r="I87" s="43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</row>
    <row r="88" spans="1:32" s="26" customFormat="1" ht="34.5" customHeight="1">
      <c r="A88" s="43">
        <v>5</v>
      </c>
      <c r="B88" s="40" t="s">
        <v>132</v>
      </c>
      <c r="C88" s="43" t="s">
        <v>139</v>
      </c>
      <c r="D88" s="44">
        <v>25</v>
      </c>
      <c r="E88" s="43" t="s">
        <v>30</v>
      </c>
      <c r="F88" s="43" t="s">
        <v>141</v>
      </c>
      <c r="G88" s="43" t="s">
        <v>15</v>
      </c>
      <c r="H88" s="43" t="s">
        <v>24</v>
      </c>
      <c r="I88" s="43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</row>
    <row r="89" spans="1:32" s="26" customFormat="1" ht="59.25" customHeight="1">
      <c r="A89" s="43">
        <v>6</v>
      </c>
      <c r="B89" s="40" t="s">
        <v>132</v>
      </c>
      <c r="C89" s="43" t="s">
        <v>142</v>
      </c>
      <c r="D89" s="102">
        <v>2051.32</v>
      </c>
      <c r="E89" s="43" t="s">
        <v>30</v>
      </c>
      <c r="F89" s="43" t="s">
        <v>143</v>
      </c>
      <c r="G89" s="43" t="s">
        <v>15</v>
      </c>
      <c r="H89" s="43" t="s">
        <v>24</v>
      </c>
      <c r="I89" s="43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</row>
    <row r="90" spans="1:32" s="26" customFormat="1" ht="34.5" customHeight="1">
      <c r="A90" s="43">
        <v>7</v>
      </c>
      <c r="B90" s="40" t="s">
        <v>132</v>
      </c>
      <c r="C90" s="43" t="s">
        <v>144</v>
      </c>
      <c r="D90" s="44">
        <v>821.06</v>
      </c>
      <c r="E90" s="43" t="s">
        <v>30</v>
      </c>
      <c r="F90" s="43" t="s">
        <v>145</v>
      </c>
      <c r="G90" s="43" t="s">
        <v>15</v>
      </c>
      <c r="H90" s="43" t="s">
        <v>24</v>
      </c>
      <c r="I90" s="43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</row>
    <row r="91" spans="1:32" s="26" customFormat="1" ht="34.5" customHeight="1">
      <c r="A91" s="43">
        <v>8</v>
      </c>
      <c r="B91" s="40" t="s">
        <v>132</v>
      </c>
      <c r="C91" s="43" t="s">
        <v>146</v>
      </c>
      <c r="D91" s="44">
        <v>600</v>
      </c>
      <c r="E91" s="43" t="s">
        <v>30</v>
      </c>
      <c r="F91" s="43" t="s">
        <v>147</v>
      </c>
      <c r="G91" s="43" t="s">
        <v>15</v>
      </c>
      <c r="H91" s="43" t="s">
        <v>24</v>
      </c>
      <c r="I91" s="43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s="26" customFormat="1" ht="34.5" customHeight="1">
      <c r="A92" s="43">
        <v>9</v>
      </c>
      <c r="B92" s="40" t="s">
        <v>132</v>
      </c>
      <c r="C92" s="43" t="s">
        <v>148</v>
      </c>
      <c r="D92" s="44">
        <v>294.59</v>
      </c>
      <c r="E92" s="43" t="s">
        <v>30</v>
      </c>
      <c r="F92" s="43" t="s">
        <v>149</v>
      </c>
      <c r="G92" s="43" t="s">
        <v>15</v>
      </c>
      <c r="H92" s="43" t="s">
        <v>24</v>
      </c>
      <c r="I92" s="43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</row>
    <row r="93" spans="1:32" s="25" customFormat="1" ht="34.5" customHeight="1">
      <c r="A93" s="69" t="s">
        <v>39</v>
      </c>
      <c r="B93" s="69"/>
      <c r="C93" s="69"/>
      <c r="D93" s="70">
        <f>SUM(D85:D92)</f>
        <v>8860.16</v>
      </c>
      <c r="E93" s="101"/>
      <c r="F93" s="40"/>
      <c r="G93" s="101"/>
      <c r="H93" s="101"/>
      <c r="I93" s="101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</row>
    <row r="94" spans="1:32" s="26" customFormat="1" ht="30" customHeight="1">
      <c r="A94" s="43">
        <v>10</v>
      </c>
      <c r="B94" s="40" t="s">
        <v>132</v>
      </c>
      <c r="C94" s="43" t="s">
        <v>150</v>
      </c>
      <c r="D94" s="44">
        <v>42.08</v>
      </c>
      <c r="E94" s="43" t="s">
        <v>151</v>
      </c>
      <c r="F94" s="43" t="s">
        <v>152</v>
      </c>
      <c r="G94" s="43" t="s">
        <v>42</v>
      </c>
      <c r="H94" s="43" t="s">
        <v>24</v>
      </c>
      <c r="I94" s="43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</row>
    <row r="95" spans="1:32" s="26" customFormat="1" ht="30" customHeight="1">
      <c r="A95" s="43">
        <v>11</v>
      </c>
      <c r="B95" s="40" t="s">
        <v>132</v>
      </c>
      <c r="C95" s="43" t="s">
        <v>137</v>
      </c>
      <c r="D95" s="44">
        <v>31.23</v>
      </c>
      <c r="E95" s="43" t="s">
        <v>151</v>
      </c>
      <c r="F95" s="43" t="s">
        <v>153</v>
      </c>
      <c r="G95" s="43" t="s">
        <v>42</v>
      </c>
      <c r="H95" s="43" t="s">
        <v>34</v>
      </c>
      <c r="I95" s="43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</row>
    <row r="96" spans="1:32" s="26" customFormat="1" ht="30" customHeight="1">
      <c r="A96" s="43">
        <v>12</v>
      </c>
      <c r="B96" s="40" t="s">
        <v>132</v>
      </c>
      <c r="C96" s="43" t="s">
        <v>154</v>
      </c>
      <c r="D96" s="44">
        <v>69.81</v>
      </c>
      <c r="E96" s="43" t="s">
        <v>151</v>
      </c>
      <c r="F96" s="43" t="s">
        <v>155</v>
      </c>
      <c r="G96" s="43" t="s">
        <v>42</v>
      </c>
      <c r="H96" s="43" t="s">
        <v>24</v>
      </c>
      <c r="I96" s="43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</row>
    <row r="97" spans="1:32" s="26" customFormat="1" ht="30" customHeight="1">
      <c r="A97" s="43">
        <v>13</v>
      </c>
      <c r="B97" s="40" t="s">
        <v>132</v>
      </c>
      <c r="C97" s="43" t="s">
        <v>139</v>
      </c>
      <c r="D97" s="44">
        <v>78.09</v>
      </c>
      <c r="E97" s="43" t="s">
        <v>151</v>
      </c>
      <c r="F97" s="43" t="s">
        <v>156</v>
      </c>
      <c r="G97" s="43" t="s">
        <v>42</v>
      </c>
      <c r="H97" s="43" t="s">
        <v>32</v>
      </c>
      <c r="I97" s="43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</row>
    <row r="98" spans="1:32" s="26" customFormat="1" ht="30" customHeight="1">
      <c r="A98" s="43">
        <v>14</v>
      </c>
      <c r="B98" s="40" t="s">
        <v>132</v>
      </c>
      <c r="C98" s="43" t="s">
        <v>139</v>
      </c>
      <c r="D98" s="44">
        <v>110</v>
      </c>
      <c r="E98" s="43" t="s">
        <v>151</v>
      </c>
      <c r="F98" s="43" t="s">
        <v>157</v>
      </c>
      <c r="G98" s="43" t="s">
        <v>15</v>
      </c>
      <c r="H98" s="43" t="s">
        <v>24</v>
      </c>
      <c r="I98" s="43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</row>
    <row r="99" spans="1:32" s="26" customFormat="1" ht="30" customHeight="1">
      <c r="A99" s="43">
        <v>15</v>
      </c>
      <c r="B99" s="40" t="s">
        <v>132</v>
      </c>
      <c r="C99" s="43" t="s">
        <v>158</v>
      </c>
      <c r="D99" s="44">
        <v>1685.19</v>
      </c>
      <c r="E99" s="43" t="s">
        <v>151</v>
      </c>
      <c r="F99" s="43" t="s">
        <v>159</v>
      </c>
      <c r="G99" s="43" t="s">
        <v>42</v>
      </c>
      <c r="H99" s="43" t="s">
        <v>34</v>
      </c>
      <c r="I99" s="43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s="26" customFormat="1" ht="30" customHeight="1">
      <c r="A100" s="43">
        <v>16</v>
      </c>
      <c r="B100" s="40" t="s">
        <v>132</v>
      </c>
      <c r="C100" s="43" t="s">
        <v>139</v>
      </c>
      <c r="D100" s="44">
        <v>50.03</v>
      </c>
      <c r="E100" s="43" t="s">
        <v>160</v>
      </c>
      <c r="F100" s="43" t="s">
        <v>161</v>
      </c>
      <c r="G100" s="43" t="s">
        <v>42</v>
      </c>
      <c r="H100" s="43" t="s">
        <v>24</v>
      </c>
      <c r="I100" s="43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</row>
    <row r="101" spans="1:32" s="26" customFormat="1" ht="30" customHeight="1">
      <c r="A101" s="43">
        <v>17</v>
      </c>
      <c r="B101" s="40" t="s">
        <v>132</v>
      </c>
      <c r="C101" s="43" t="s">
        <v>139</v>
      </c>
      <c r="D101" s="44">
        <v>20.24</v>
      </c>
      <c r="E101" s="43" t="s">
        <v>160</v>
      </c>
      <c r="F101" s="43" t="s">
        <v>162</v>
      </c>
      <c r="G101" s="43" t="s">
        <v>42</v>
      </c>
      <c r="H101" s="43" t="s">
        <v>32</v>
      </c>
      <c r="I101" s="43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</row>
    <row r="102" spans="1:32" s="26" customFormat="1" ht="30" customHeight="1">
      <c r="A102" s="43">
        <v>18</v>
      </c>
      <c r="B102" s="40" t="s">
        <v>132</v>
      </c>
      <c r="C102" s="43" t="s">
        <v>150</v>
      </c>
      <c r="D102" s="44">
        <v>35</v>
      </c>
      <c r="E102" s="43" t="s">
        <v>160</v>
      </c>
      <c r="F102" s="43" t="s">
        <v>163</v>
      </c>
      <c r="G102" s="43" t="s">
        <v>15</v>
      </c>
      <c r="H102" s="43" t="s">
        <v>24</v>
      </c>
      <c r="I102" s="43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</row>
    <row r="103" spans="1:32" s="26" customFormat="1" ht="30" customHeight="1">
      <c r="A103" s="69" t="s">
        <v>47</v>
      </c>
      <c r="B103" s="69"/>
      <c r="C103" s="69"/>
      <c r="D103" s="103">
        <f>SUM(D94:D102)</f>
        <v>2121.67</v>
      </c>
      <c r="E103" s="101"/>
      <c r="F103" s="40"/>
      <c r="G103" s="101"/>
      <c r="H103" s="101"/>
      <c r="I103" s="101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</row>
    <row r="104" spans="1:32" s="26" customFormat="1" ht="37.5" customHeight="1">
      <c r="A104" s="69" t="s">
        <v>164</v>
      </c>
      <c r="B104" s="69"/>
      <c r="C104" s="69"/>
      <c r="D104" s="103">
        <f>D84+D93+D103</f>
        <v>11011.83</v>
      </c>
      <c r="E104" s="101"/>
      <c r="F104" s="40"/>
      <c r="G104" s="101"/>
      <c r="H104" s="101"/>
      <c r="I104" s="101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s="23" customFormat="1" ht="30.75" customHeight="1">
      <c r="A105" s="69" t="s">
        <v>165</v>
      </c>
      <c r="B105" s="69"/>
      <c r="C105" s="69"/>
      <c r="D105" s="103">
        <f>D20+D40+D62+D75+D82+D104</f>
        <v>17424.98</v>
      </c>
      <c r="E105" s="56"/>
      <c r="F105" s="71"/>
      <c r="G105" s="56"/>
      <c r="H105" s="56"/>
      <c r="I105" s="56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</row>
    <row r="106" spans="1:9" ht="14.25">
      <c r="A106" s="3"/>
      <c r="C106" s="3"/>
      <c r="E106" s="3"/>
      <c r="F106" s="3"/>
      <c r="G106" s="3"/>
      <c r="H106" s="16"/>
      <c r="I106" s="3"/>
    </row>
  </sheetData>
  <sheetProtection/>
  <mergeCells count="64">
    <mergeCell ref="A1:I1"/>
    <mergeCell ref="A2:D2"/>
    <mergeCell ref="H2:I2"/>
    <mergeCell ref="A10:C10"/>
    <mergeCell ref="E10:I10"/>
    <mergeCell ref="A15:C15"/>
    <mergeCell ref="E15:I15"/>
    <mergeCell ref="A19:C19"/>
    <mergeCell ref="E19:I19"/>
    <mergeCell ref="A20:C20"/>
    <mergeCell ref="E20:I20"/>
    <mergeCell ref="A26:C26"/>
    <mergeCell ref="E26:I26"/>
    <mergeCell ref="A30:C30"/>
    <mergeCell ref="E30:I30"/>
    <mergeCell ref="A36:C36"/>
    <mergeCell ref="E36:I36"/>
    <mergeCell ref="A39:C39"/>
    <mergeCell ref="E39:I39"/>
    <mergeCell ref="A40:C40"/>
    <mergeCell ref="E40:I40"/>
    <mergeCell ref="A53:C53"/>
    <mergeCell ref="E53:I53"/>
    <mergeCell ref="A58:C58"/>
    <mergeCell ref="E58:I58"/>
    <mergeCell ref="A61:C61"/>
    <mergeCell ref="E61:I61"/>
    <mergeCell ref="A62:C62"/>
    <mergeCell ref="E62:I62"/>
    <mergeCell ref="A65:C65"/>
    <mergeCell ref="E65:I65"/>
    <mergeCell ref="A74:C74"/>
    <mergeCell ref="E74:I74"/>
    <mergeCell ref="A75:C75"/>
    <mergeCell ref="E75:I75"/>
    <mergeCell ref="A81:C81"/>
    <mergeCell ref="E81:I81"/>
    <mergeCell ref="A82:C82"/>
    <mergeCell ref="E82:I82"/>
    <mergeCell ref="A84:C84"/>
    <mergeCell ref="E84:I84"/>
    <mergeCell ref="A93:C93"/>
    <mergeCell ref="E93:I93"/>
    <mergeCell ref="A103:C103"/>
    <mergeCell ref="E103:I103"/>
    <mergeCell ref="A104:C104"/>
    <mergeCell ref="E104:I104"/>
    <mergeCell ref="A105:C105"/>
    <mergeCell ref="E105:I105"/>
    <mergeCell ref="A3:A4"/>
    <mergeCell ref="B3:B4"/>
    <mergeCell ref="C3:C4"/>
    <mergeCell ref="C41:C45"/>
    <mergeCell ref="C77:C79"/>
    <mergeCell ref="D3:D4"/>
    <mergeCell ref="E3:E4"/>
    <mergeCell ref="F3:F4"/>
    <mergeCell ref="F77:F79"/>
    <mergeCell ref="G3:G4"/>
    <mergeCell ref="G77:G79"/>
    <mergeCell ref="H3:H4"/>
    <mergeCell ref="H41:H45"/>
    <mergeCell ref="H77:H79"/>
    <mergeCell ref="I3:I4"/>
  </mergeCells>
  <printOptions/>
  <pageMargins left="0.55" right="0.2" top="0.31" bottom="0.5" header="0.51" footer="0.24"/>
  <pageSetup fitToHeight="0" fitToWidth="1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GDJYGTZY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JZH</dc:creator>
  <cp:keywords/>
  <dc:description/>
  <cp:lastModifiedBy>GT</cp:lastModifiedBy>
  <cp:lastPrinted>2021-01-13T03:18:00Z</cp:lastPrinted>
  <dcterms:created xsi:type="dcterms:W3CDTF">2019-02-24T09:43:00Z</dcterms:created>
  <dcterms:modified xsi:type="dcterms:W3CDTF">2021-06-15T03:38:16Z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