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3.199\2026年以旧换新\000-2026年终审通过出报告数据\0-公示清单&amp;底稿&amp;阶段报告\第六期-报告\"/>
    </mc:Choice>
  </mc:AlternateContent>
  <bookViews>
    <workbookView windowWidth="28800" windowHeight="12375"/>
  </bookViews>
  <sheets>
    <sheet name="家电六期公示" sheetId="1" r:id="rId1"/>
    <sheet name="家电十二期公示废" sheetId="2" state="hidden" r:id="rId2"/>
  </sheets>
  <externalReferences>
    <externalReference r:id="rId3"/>
  </externalReferences>
  <definedNames>
    <definedName name="_xlnm._FilterDatabase" localSheetId="0" hidden="1">家电六期公示!#REF!</definedName>
    <definedName name="_xlnm.Print_Titles" localSheetId="0">家电六期公示!$3:$3</definedName>
    <definedName name="_xlnm.Print_Area" localSheetId="0">家电六期公示!$A$1:$D$80</definedName>
    <definedName name="_xlnm._FilterDatabase" localSheetId="1" hidden="1">家电十二期公示废!#REF!</definedName>
    <definedName name="_xlnm.Print_Titles" localSheetId="1">家电十二期公示废!$3:$3</definedName>
    <definedName name="_xlnm.Print_Area" localSheetId="1">家电十二期公示废!$B$1:$D$3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<sst xmlns="http://schemas.openxmlformats.org/spreadsheetml/2006/main" count="207" uniqueCount="140">
  <si>
    <t>2026年揭阳市“以旧换新”补贴第六期
家电审核通过清单</t>
  </si>
  <si>
    <t>单位：元</t>
  </si>
  <si>
    <t>序号</t>
  </si>
  <si>
    <t>商家名称</t>
  </si>
  <si>
    <t>申请数</t>
  </si>
  <si>
    <t>财政补贴金额</t>
  </si>
  <si>
    <t>揭西县金鸿海贸易有限公司</t>
  </si>
  <si>
    <t>普宁市昭华电器有限公司</t>
  </si>
  <si>
    <t>揭阳市亿明电器有限公司</t>
  </si>
  <si>
    <t>揭阳市永合电器贸易有限公司</t>
  </si>
  <si>
    <t>普宁市景鑫电器有限公司</t>
  </si>
  <si>
    <t>普宁市华盛力电器有限公司</t>
  </si>
  <si>
    <t>普宁市广盛电器有限公司</t>
  </si>
  <si>
    <t>揭阳市丰尚电器有限公司</t>
  </si>
  <si>
    <t>普宁市春晓贸易有限公司</t>
  </si>
  <si>
    <t>普宁市新楷鑫电器贸易有限公司</t>
  </si>
  <si>
    <t>普宁市骏博制冷设备有限公司</t>
  </si>
  <si>
    <t>普宁市新永联电器有限公司</t>
  </si>
  <si>
    <t>揭阳市四海通讯器材有限公司</t>
  </si>
  <si>
    <t>普宁市翔羽贸易有限公司</t>
  </si>
  <si>
    <t>揭西县金腾电器有限公司</t>
  </si>
  <si>
    <t>普宁市金喜龙贸易有限公司</t>
  </si>
  <si>
    <t>普宁市胜强贸易有限公司</t>
  </si>
  <si>
    <t>普宁市创造电器有限公司</t>
  </si>
  <si>
    <t>普宁市凯晨电器有限公司</t>
  </si>
  <si>
    <t>惠来县和强贸易有限公司</t>
  </si>
  <si>
    <t>普宁源来顺厨卫有限公司</t>
  </si>
  <si>
    <t>揭西县同力电器有限公司</t>
  </si>
  <si>
    <t>普宁市易方电器有限公司</t>
  </si>
  <si>
    <t>惠来明业工程有限公司</t>
  </si>
  <si>
    <t>揭阳格力恒信智远贸易有限公司</t>
  </si>
  <si>
    <t>揭阳市景洲电器有限公司</t>
  </si>
  <si>
    <t>揭阳市德海机电工程有限公司</t>
  </si>
  <si>
    <t>揭阳市芸天贸易有限公司</t>
  </si>
  <si>
    <t>普宁市华迪贸易有限公司</t>
  </si>
  <si>
    <t>普宁市元昌瑞电器有限公司</t>
  </si>
  <si>
    <t>揭阳市凤欣电器有限公司</t>
  </si>
  <si>
    <t>揭阳市榕丰贸易有限公司</t>
  </si>
  <si>
    <t>普宁市新隆盛电器贸易有限公司</t>
  </si>
  <si>
    <t>普宁市典辉电器有限公司</t>
  </si>
  <si>
    <t>揭阳市揭东区特惠电器贸易有限公司</t>
  </si>
  <si>
    <t>普宁市新达强贸易有限公司</t>
  </si>
  <si>
    <t>普宁市新群发电器有限公司</t>
  </si>
  <si>
    <t>揭西县华升电器有限公司</t>
  </si>
  <si>
    <t>普宁市再盛贸易有限公司</t>
  </si>
  <si>
    <t>普宁市联绎远瑞网络技术开发有限公司</t>
  </si>
  <si>
    <t>广东领富商贸有限公司</t>
  </si>
  <si>
    <t>揭阳市尚电商贸有限公司</t>
  </si>
  <si>
    <t>普宁市丰清源家用电器有限公司</t>
  </si>
  <si>
    <t>揭阳市东晟智能科技有限公司</t>
  </si>
  <si>
    <t>揭阳市易鑫电子产品有限公司</t>
  </si>
  <si>
    <t>京品供应链管理（揭阳）有限公司</t>
  </si>
  <si>
    <t>普宁市东昱嘉电器有限公司</t>
  </si>
  <si>
    <t>广东励尚电器有限公司</t>
  </si>
  <si>
    <t>普宁市华信佳电脑科技有限公司</t>
  </si>
  <si>
    <t>揭阳市广瑞电器有限公司</t>
  </si>
  <si>
    <t>揭阳市云航科技有限公司</t>
  </si>
  <si>
    <t>揭阳市勇达捷商贸有限公司</t>
  </si>
  <si>
    <t>揭阳市兴忠商贸有限公司</t>
  </si>
  <si>
    <t>揭阳市粤来粤美电器有限公司</t>
  </si>
  <si>
    <t>揭阳市恒瀚电器科技有限公司</t>
  </si>
  <si>
    <t>普宁宏欣泰科技有限公司</t>
  </si>
  <si>
    <t>揭阳市惠鑫电气有限公司</t>
  </si>
  <si>
    <t>普宁市金驰盛电器有限公司</t>
  </si>
  <si>
    <t>揭阳市榕大电器有限公司</t>
  </si>
  <si>
    <t>普宁市冠名电子有限公司</t>
  </si>
  <si>
    <t>揭阳市嘉旺电器有限公司</t>
  </si>
  <si>
    <t>揭阳辉光数码科技有限公司</t>
  </si>
  <si>
    <t>广东八达通讯有限公司</t>
  </si>
  <si>
    <t>普宁市新帆贸易有限公司</t>
  </si>
  <si>
    <t>揭阳市鼎新贸易有限公司</t>
  </si>
  <si>
    <t>普宁市畅航商贸有限公司</t>
  </si>
  <si>
    <t>广东程浩贸易有限公司</t>
  </si>
  <si>
    <t>普宁市星耀电器有限公司</t>
  </si>
  <si>
    <t>揭阳市酷动数码有限公司</t>
  </si>
  <si>
    <t>揭阳市凯发电子科技有限公司</t>
  </si>
  <si>
    <t>普宁市美佳盛空调有限公司</t>
  </si>
  <si>
    <t>揭阳市佳联通讯有限公司</t>
  </si>
  <si>
    <t>普宁市粤佳美空调有限公司</t>
  </si>
  <si>
    <t>广东优卓科技有限公司</t>
  </si>
  <si>
    <t>揭西县万通贸易有限公司</t>
  </si>
  <si>
    <t>普宁市华业数码科技有限公司</t>
  </si>
  <si>
    <t>总计</t>
  </si>
  <si>
    <t>2025年揭阳市“以旧换新”补贴第十二期
-家电审核通过清单</t>
  </si>
  <si>
    <t>废</t>
  </si>
  <si>
    <t>揭阳普宁市菱科商贸有限公司</t>
  </si>
  <si>
    <t>京品供应链管理(揭阳)有限公司</t>
  </si>
  <si>
    <t>揭阳市融辰科技有限公司</t>
  </si>
  <si>
    <t>揭阳市忠天家电有限公司</t>
  </si>
  <si>
    <t>普宁市方顺厨电有限公司</t>
  </si>
  <si>
    <t>揭阳市优山甄选电子商务有限公司</t>
  </si>
  <si>
    <t>揭阳市锐承家用电器有限公司</t>
  </si>
  <si>
    <t>揭阳市奥兴电器有限公司</t>
  </si>
  <si>
    <t>普宁市普苏贸易有限公司</t>
  </si>
  <si>
    <t>普宁市楷宝电器有限公司</t>
  </si>
  <si>
    <t>普宁市米喜贸易有限公司</t>
  </si>
  <si>
    <t>揭阳市康能商贸有限公司</t>
  </si>
  <si>
    <t>普宁市我家优品贸易有限公司</t>
  </si>
  <si>
    <t>揭阳市粤辉电器有限公司</t>
  </si>
  <si>
    <t>揭阳市裕丰通讯服务有限公司</t>
  </si>
  <si>
    <t>揭阳市京格家电有限公司</t>
  </si>
  <si>
    <t>惠来县浩滨贸易有限公司</t>
  </si>
  <si>
    <t>惠来县宏慧电器有限公司</t>
  </si>
  <si>
    <t>揭阳市鸿锋贸易有限公司</t>
  </si>
  <si>
    <t>普宁市亿嘉电器有限公司</t>
  </si>
  <si>
    <t>揭阳市广域商贸有限公司</t>
  </si>
  <si>
    <t>揭阳市立鹏电器有限公司</t>
  </si>
  <si>
    <t>揭阳市郁盛家电有限公司</t>
  </si>
  <si>
    <t>揭阳市阳正贸易有限公司</t>
  </si>
  <si>
    <t>揭阳市和一暖通设备有限公司</t>
  </si>
  <si>
    <t>普宁市骏翼康电器有限公司</t>
  </si>
  <si>
    <t>揭西美悦电器有限公司</t>
  </si>
  <si>
    <t>揭阳市雪乐电器有限公司</t>
  </si>
  <si>
    <t>揭阳市尊朗商贸有限公司</t>
  </si>
  <si>
    <t>揭阳市项点贸易有限公司</t>
  </si>
  <si>
    <t>普宁市旺宝电器有限公司</t>
  </si>
  <si>
    <t>惠来县尊文商贸有限公司</t>
  </si>
  <si>
    <t>广东蔚珩新能源有限公司</t>
  </si>
  <si>
    <t>揭阳市鸿业电器有限公司</t>
  </si>
  <si>
    <t>普宁市光电贸易有限公司</t>
  </si>
  <si>
    <t>普宁市瑞翔商贸有限公司</t>
  </si>
  <si>
    <t>揭阳市榕城区粤信家用电器商行</t>
  </si>
  <si>
    <t>揭阳市鑫之阳电脑有限公司</t>
  </si>
  <si>
    <t>揭阳市榕晟环境工程有限公司</t>
  </si>
  <si>
    <t>普宁市野源电器有限公司</t>
  </si>
  <si>
    <t>揭阳诚合电器有限公司</t>
  </si>
  <si>
    <t>普宁市洪新电器有限公司</t>
  </si>
  <si>
    <t>普宁市欣兴荣商贸有限公司</t>
  </si>
  <si>
    <t>揭阳市鸿兴顺电器有限公司</t>
  </si>
  <si>
    <t>揭阳市竣盛机电有限公司</t>
  </si>
  <si>
    <t>普宁市佰通达商贸有限公司</t>
  </si>
  <si>
    <t>揭阳市和宇电器设备有限公司</t>
  </si>
  <si>
    <t>揭阳市东宇电器有限公司</t>
  </si>
  <si>
    <t>普宁市宝联投资有限公司</t>
  </si>
  <si>
    <t>揭阳市汇诚家用电器有限公司</t>
  </si>
  <si>
    <t>普宁市鸿联电器有限公司</t>
  </si>
  <si>
    <t>格力数字科技(揭阳)有限公司</t>
  </si>
  <si>
    <t>普宁市旺兴泰电器有限公司</t>
  </si>
  <si>
    <t>揭阳市博思达电器有限公司</t>
  </si>
  <si>
    <t>揭阳空港经济区晓辉电器有限公司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</si>
</sst>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_ ;_ * \-#,##0_ ;_ * &quot;-&quot;??_ ;_ @_ "/>
  </numFmts>
  <fonts count="26">
    <font>
      <sz val="11"/>
      <color theme="1"/>
      <name val="宋体"/>
      <charset val="134"/>
      <scheme val="minor"/>
    </font>
    <font>
      <sz val="14"/>
      <name val="黑体"/>
      <charset val="134"/>
    </font>
    <font>
      <b/>
      <sz val="18"/>
      <color rgb="FFFF0000"/>
      <name val="宋体"/>
      <charset val="134"/>
      <scheme val="minor"/>
    </font>
    <font>
      <sz val="11"/>
      <name val="黑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43" fontId="0" fillId="0" borderId="0" xfId="0" applyNumberFormat="1" applyAlignment="1">
      <alignment horizontal="center" vertical="center"/>
    </xf>
    <xf numFmtId="43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 wrapText="1"/>
    </xf>
    <xf numFmtId="43" fontId="1" fillId="0" borderId="0" xfId="0" applyNumberFormat="1" applyFont="1" applyFill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3" fontId="1" fillId="0" borderId="0" xfId="0" applyNumberFormat="1" applyFont="1" applyFill="1" applyBorder="1" applyAlignment="1">
      <alignment horizontal="center" vertical="center" wrapText="1"/>
    </xf>
    <xf numFmtId="43" fontId="3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43" fontId="5" fillId="0" borderId="1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176" fontId="0" fillId="0" borderId="0" xfId="0" applyNumberFormat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76" fontId="1" fillId="0" borderId="5" xfId="0" applyNumberFormat="1" applyFont="1" applyFill="1" applyBorder="1" applyAlignment="1">
      <alignment horizontal="center" vertical="center" wrapText="1"/>
    </xf>
    <xf numFmtId="43" fontId="1" fillId="0" borderId="6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176" fontId="1" fillId="0" borderId="7" xfId="0" applyNumberFormat="1" applyFont="1" applyFill="1" applyBorder="1" applyAlignment="1">
      <alignment horizontal="center" vertical="center" wrapText="1"/>
    </xf>
    <xf numFmtId="43" fontId="3" fillId="0" borderId="7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3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3" fontId="0" fillId="0" borderId="2" xfId="0" applyNumberFormat="1" applyBorder="1" applyAlignment="1">
      <alignment horizontal="center" vertical="center"/>
    </xf>
    <xf numFmtId="43" fontId="0" fillId="0" borderId="3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6&#24180;&#20197;&#26087;&#25442;&#26032;/000-2026&#24180;&#32456;&#23457;&#36890;&#36807;&#20986;&#25253;&#21578;&#25968;&#25454;/0-&#20844;&#31034;&#28165;&#21333;&amp;&#24213;&#31295;&amp;&#38454;&#27573;&#25253;&#21578;/6&#26399;-&#24213;&#31295;/&#31532;&#20845;&#22269;&#34917;&#23478;&#30005;&#24453;&#20844;&#31034;&#21517;&#21333;4810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终审成功181743"/>
      <sheetName val="1-5期已公示申请ID"/>
      <sheetName val="6期待公示48102"/>
      <sheetName val="6期待公示数据透视"/>
      <sheetName val="Sheet2"/>
      <sheetName val="补充审核通过221条-新"/>
    </sheetNames>
    <sheetDataSet>
      <sheetData sheetId="0"/>
      <sheetData sheetId="1"/>
      <sheetData sheetId="2"/>
      <sheetData sheetId="3">
        <row r="3">
          <cell r="A3" t="str">
            <v>销售企业（网点）名称</v>
          </cell>
          <cell r="B3" t="str">
            <v>求和项:新家电数量</v>
          </cell>
          <cell r="C3" t="str">
            <v>求和项:财政补贴金额</v>
          </cell>
        </row>
        <row r="4">
          <cell r="A4" t="str">
            <v>揭西县金鸿海贸易有限公司</v>
          </cell>
          <cell r="B4">
            <v>4746</v>
          </cell>
          <cell r="C4">
            <v>2640408.72</v>
          </cell>
        </row>
        <row r="5">
          <cell r="A5" t="str">
            <v>普宁市昭华电器有限公司</v>
          </cell>
          <cell r="B5">
            <v>4193</v>
          </cell>
          <cell r="C5">
            <v>2409777.90000003</v>
          </cell>
        </row>
        <row r="6">
          <cell r="A6" t="str">
            <v>揭阳市亿明电器有限公司</v>
          </cell>
          <cell r="B6">
            <v>3316</v>
          </cell>
          <cell r="C6">
            <v>1906012.19999999</v>
          </cell>
        </row>
        <row r="7">
          <cell r="A7" t="str">
            <v>揭阳市永合电器贸易有限公司</v>
          </cell>
          <cell r="B7">
            <v>2056</v>
          </cell>
          <cell r="C7">
            <v>1245214.65</v>
          </cell>
        </row>
        <row r="8">
          <cell r="A8" t="str">
            <v>普宁市景鑫电器有限公司</v>
          </cell>
          <cell r="B8">
            <v>2039</v>
          </cell>
          <cell r="C8">
            <v>1166710.5</v>
          </cell>
        </row>
        <row r="9">
          <cell r="A9" t="str">
            <v>普宁市华盛力电器有限公司</v>
          </cell>
          <cell r="B9">
            <v>1911</v>
          </cell>
          <cell r="C9">
            <v>1090694.4</v>
          </cell>
        </row>
        <row r="10">
          <cell r="A10" t="str">
            <v>普宁市广盛电器有限公司</v>
          </cell>
          <cell r="B10">
            <v>1651</v>
          </cell>
          <cell r="C10">
            <v>1024980.3</v>
          </cell>
        </row>
        <row r="11">
          <cell r="A11" t="str">
            <v>揭阳市丰尚电器有限公司</v>
          </cell>
          <cell r="B11">
            <v>1638</v>
          </cell>
          <cell r="C11">
            <v>1070600.85</v>
          </cell>
        </row>
        <row r="12">
          <cell r="A12" t="str">
            <v>普宁市春晓贸易有限公司</v>
          </cell>
          <cell r="B12">
            <v>1373</v>
          </cell>
          <cell r="C12">
            <v>799457.099999999</v>
          </cell>
        </row>
        <row r="13">
          <cell r="A13" t="str">
            <v>普宁市新楷鑫电器贸易有限公司</v>
          </cell>
          <cell r="B13">
            <v>1345</v>
          </cell>
          <cell r="C13">
            <v>622090.269999994</v>
          </cell>
        </row>
        <row r="14">
          <cell r="A14" t="str">
            <v>普宁市骏博制冷设备有限公司</v>
          </cell>
          <cell r="B14">
            <v>1316</v>
          </cell>
          <cell r="C14">
            <v>731041.389999999</v>
          </cell>
        </row>
        <row r="15">
          <cell r="A15" t="str">
            <v>普宁市新永联电器有限公司</v>
          </cell>
          <cell r="B15">
            <v>1259</v>
          </cell>
          <cell r="C15">
            <v>708219.999999988</v>
          </cell>
        </row>
        <row r="16">
          <cell r="A16" t="str">
            <v>揭阳市四海通讯器材有限公司</v>
          </cell>
          <cell r="B16">
            <v>1147</v>
          </cell>
          <cell r="C16">
            <v>669103.349999994</v>
          </cell>
        </row>
        <row r="17">
          <cell r="A17" t="str">
            <v>普宁市翔羽贸易有限公司</v>
          </cell>
          <cell r="B17">
            <v>1095</v>
          </cell>
          <cell r="C17">
            <v>554495.84999999</v>
          </cell>
        </row>
        <row r="18">
          <cell r="A18" t="str">
            <v>揭西县金腾电器有限公司</v>
          </cell>
          <cell r="B18">
            <v>1059</v>
          </cell>
          <cell r="C18">
            <v>574985.099999999</v>
          </cell>
        </row>
        <row r="19">
          <cell r="A19" t="str">
            <v>普宁市金喜龙贸易有限公司</v>
          </cell>
          <cell r="B19">
            <v>1033</v>
          </cell>
          <cell r="C19">
            <v>582934.049999994</v>
          </cell>
        </row>
        <row r="20">
          <cell r="A20" t="str">
            <v>普宁市胜强贸易有限公司</v>
          </cell>
          <cell r="B20">
            <v>937</v>
          </cell>
          <cell r="C20">
            <v>565712.36</v>
          </cell>
        </row>
        <row r="21">
          <cell r="A21" t="str">
            <v>普宁市创造电器有限公司</v>
          </cell>
          <cell r="B21">
            <v>918</v>
          </cell>
          <cell r="C21">
            <v>512922.899999993</v>
          </cell>
        </row>
        <row r="22">
          <cell r="A22" t="str">
            <v>普宁市凯晨电器有限公司</v>
          </cell>
          <cell r="B22">
            <v>908</v>
          </cell>
          <cell r="C22">
            <v>502384.499999995</v>
          </cell>
        </row>
        <row r="23">
          <cell r="A23" t="str">
            <v>惠来县和强贸易有限公司</v>
          </cell>
          <cell r="B23">
            <v>741</v>
          </cell>
          <cell r="C23">
            <v>398469</v>
          </cell>
        </row>
        <row r="24">
          <cell r="A24" t="str">
            <v>普宁源来顺厨卫有限公司</v>
          </cell>
          <cell r="B24">
            <v>730</v>
          </cell>
          <cell r="C24">
            <v>421860.059999997</v>
          </cell>
        </row>
        <row r="25">
          <cell r="A25" t="str">
            <v>揭西县同力电器有限公司</v>
          </cell>
          <cell r="B25">
            <v>708</v>
          </cell>
          <cell r="C25">
            <v>426376.859999997</v>
          </cell>
        </row>
        <row r="26">
          <cell r="A26" t="str">
            <v>普宁市易方电器有限公司</v>
          </cell>
          <cell r="B26">
            <v>689</v>
          </cell>
          <cell r="C26">
            <v>422400.129999997</v>
          </cell>
        </row>
        <row r="27">
          <cell r="A27" t="str">
            <v>惠来明业工程有限公司</v>
          </cell>
          <cell r="B27">
            <v>614</v>
          </cell>
          <cell r="C27">
            <v>342076.95</v>
          </cell>
        </row>
        <row r="28">
          <cell r="A28" t="str">
            <v>揭阳格力恒信智远贸易有限公司</v>
          </cell>
          <cell r="B28">
            <v>598</v>
          </cell>
          <cell r="C28">
            <v>331708.8</v>
          </cell>
        </row>
        <row r="29">
          <cell r="A29" t="str">
            <v>揭阳市景洲电器有限公司</v>
          </cell>
          <cell r="B29">
            <v>574</v>
          </cell>
          <cell r="C29">
            <v>624119.25</v>
          </cell>
        </row>
        <row r="30">
          <cell r="A30" t="str">
            <v>揭阳市德海机电工程有限公司</v>
          </cell>
          <cell r="B30">
            <v>559</v>
          </cell>
          <cell r="C30">
            <v>423165.449999998</v>
          </cell>
        </row>
        <row r="31">
          <cell r="A31" t="str">
            <v>揭阳市芸天贸易有限公司</v>
          </cell>
          <cell r="B31">
            <v>528</v>
          </cell>
          <cell r="C31">
            <v>242677.200000002</v>
          </cell>
        </row>
        <row r="32">
          <cell r="A32" t="str">
            <v>普宁市华迪贸易有限公司</v>
          </cell>
          <cell r="B32">
            <v>511</v>
          </cell>
          <cell r="C32">
            <v>267530.700000001</v>
          </cell>
        </row>
        <row r="33">
          <cell r="A33" t="str">
            <v>普宁市元昌瑞电器有限公司</v>
          </cell>
          <cell r="B33">
            <v>496</v>
          </cell>
          <cell r="C33">
            <v>242131.520000002</v>
          </cell>
        </row>
        <row r="34">
          <cell r="A34" t="str">
            <v>揭阳市凤欣电器有限公司</v>
          </cell>
          <cell r="B34">
            <v>491</v>
          </cell>
          <cell r="C34">
            <v>292394.4</v>
          </cell>
        </row>
        <row r="35">
          <cell r="A35" t="str">
            <v>揭阳市榕丰贸易有限公司</v>
          </cell>
          <cell r="B35">
            <v>490</v>
          </cell>
          <cell r="C35">
            <v>344934.6</v>
          </cell>
        </row>
        <row r="36">
          <cell r="A36" t="str">
            <v>普宁市新隆盛电器贸易有限公司</v>
          </cell>
          <cell r="B36">
            <v>450</v>
          </cell>
          <cell r="C36">
            <v>336092.809999999</v>
          </cell>
        </row>
        <row r="37">
          <cell r="A37" t="str">
            <v>普宁市典辉电器有限公司</v>
          </cell>
          <cell r="B37">
            <v>368</v>
          </cell>
          <cell r="C37">
            <v>240166.8</v>
          </cell>
        </row>
        <row r="38">
          <cell r="A38" t="str">
            <v>揭阳市揭东区特惠电器贸易有限公司</v>
          </cell>
          <cell r="B38">
            <v>356</v>
          </cell>
          <cell r="C38">
            <v>217627.650000001</v>
          </cell>
        </row>
        <row r="39">
          <cell r="A39" t="str">
            <v>普宁市新达强贸易有限公司</v>
          </cell>
          <cell r="B39">
            <v>347</v>
          </cell>
          <cell r="C39">
            <v>294202.9</v>
          </cell>
        </row>
        <row r="40">
          <cell r="A40" t="str">
            <v>普宁市新群发电器有限公司</v>
          </cell>
          <cell r="B40">
            <v>317</v>
          </cell>
          <cell r="C40">
            <v>198486.45</v>
          </cell>
        </row>
        <row r="41">
          <cell r="A41" t="str">
            <v>揭西县华升电器有限公司</v>
          </cell>
          <cell r="B41">
            <v>308</v>
          </cell>
          <cell r="C41">
            <v>180634.35</v>
          </cell>
        </row>
        <row r="42">
          <cell r="A42" t="str">
            <v>普宁市再盛贸易有限公司</v>
          </cell>
          <cell r="B42">
            <v>306</v>
          </cell>
          <cell r="C42">
            <v>163688.580000001</v>
          </cell>
        </row>
        <row r="43">
          <cell r="A43" t="str">
            <v>普宁市联绎远瑞网络技术开发有限公司</v>
          </cell>
          <cell r="B43">
            <v>304</v>
          </cell>
          <cell r="C43">
            <v>164784.180000001</v>
          </cell>
        </row>
        <row r="44">
          <cell r="A44" t="str">
            <v>广东领富商贸有限公司</v>
          </cell>
          <cell r="B44">
            <v>295</v>
          </cell>
          <cell r="C44">
            <v>183740.440000001</v>
          </cell>
        </row>
        <row r="45">
          <cell r="A45" t="str">
            <v>揭阳市尚电商贸有限公司</v>
          </cell>
          <cell r="B45">
            <v>257</v>
          </cell>
          <cell r="C45">
            <v>149456.17</v>
          </cell>
        </row>
        <row r="46">
          <cell r="A46" t="str">
            <v>普宁市丰清源家用电器有限公司</v>
          </cell>
          <cell r="B46">
            <v>235</v>
          </cell>
          <cell r="C46">
            <v>180750.900000001</v>
          </cell>
        </row>
        <row r="47">
          <cell r="A47" t="str">
            <v>揭阳市东晟智能科技有限公司</v>
          </cell>
          <cell r="B47">
            <v>224</v>
          </cell>
          <cell r="C47">
            <v>129718.65</v>
          </cell>
        </row>
        <row r="48">
          <cell r="A48" t="str">
            <v>揭阳市易鑫电子产品有限公司</v>
          </cell>
          <cell r="B48">
            <v>214</v>
          </cell>
          <cell r="C48">
            <v>157272.150000001</v>
          </cell>
        </row>
        <row r="49">
          <cell r="A49" t="str">
            <v>京品供应链管理（揭阳）有限公司</v>
          </cell>
          <cell r="B49">
            <v>212</v>
          </cell>
          <cell r="C49">
            <v>145207.72</v>
          </cell>
        </row>
        <row r="50">
          <cell r="A50" t="str">
            <v>普宁市东昱嘉电器有限公司</v>
          </cell>
          <cell r="B50">
            <v>208</v>
          </cell>
          <cell r="C50">
            <v>118026</v>
          </cell>
        </row>
        <row r="51">
          <cell r="A51" t="str">
            <v>广东励尚电器有限公司</v>
          </cell>
          <cell r="B51">
            <v>184</v>
          </cell>
          <cell r="C51">
            <v>95062.78</v>
          </cell>
        </row>
        <row r="52">
          <cell r="A52" t="str">
            <v>普宁市华信佳电脑科技有限公司</v>
          </cell>
          <cell r="B52">
            <v>171</v>
          </cell>
          <cell r="C52">
            <v>220707.75</v>
          </cell>
        </row>
        <row r="53">
          <cell r="A53" t="str">
            <v>揭阳市广瑞电器有限公司</v>
          </cell>
          <cell r="B53">
            <v>171</v>
          </cell>
          <cell r="C53">
            <v>95642.9</v>
          </cell>
        </row>
        <row r="54">
          <cell r="A54" t="str">
            <v>揭阳市云航科技有限公司</v>
          </cell>
          <cell r="B54">
            <v>162</v>
          </cell>
          <cell r="C54">
            <v>101167.14</v>
          </cell>
        </row>
        <row r="55">
          <cell r="A55" t="str">
            <v>揭阳市勇达捷商贸有限公司</v>
          </cell>
          <cell r="B55">
            <v>158</v>
          </cell>
          <cell r="C55">
            <v>94325.55</v>
          </cell>
        </row>
        <row r="56">
          <cell r="A56" t="str">
            <v>揭阳市兴忠商贸有限公司</v>
          </cell>
          <cell r="B56">
            <v>133</v>
          </cell>
          <cell r="C56">
            <v>119378.7</v>
          </cell>
        </row>
        <row r="57">
          <cell r="A57" t="str">
            <v>揭阳市粤来粤美电器有限公司</v>
          </cell>
          <cell r="B57">
            <v>127</v>
          </cell>
          <cell r="C57">
            <v>67973.55</v>
          </cell>
        </row>
        <row r="58">
          <cell r="A58" t="str">
            <v>揭阳市恒瀚电器科技有限公司</v>
          </cell>
          <cell r="B58">
            <v>123</v>
          </cell>
          <cell r="C58">
            <v>85256.68</v>
          </cell>
        </row>
        <row r="59">
          <cell r="A59" t="str">
            <v>普宁宏欣泰科技有限公司</v>
          </cell>
          <cell r="B59">
            <v>80</v>
          </cell>
          <cell r="C59">
            <v>85856.4000000001</v>
          </cell>
        </row>
        <row r="60">
          <cell r="A60" t="str">
            <v>揭阳市惠鑫电气有限公司</v>
          </cell>
          <cell r="B60">
            <v>80</v>
          </cell>
          <cell r="C60">
            <v>50821.7999999999</v>
          </cell>
        </row>
        <row r="61">
          <cell r="A61" t="str">
            <v>普宁市金驰盛电器有限公司</v>
          </cell>
          <cell r="B61">
            <v>79</v>
          </cell>
          <cell r="C61">
            <v>90034.65</v>
          </cell>
        </row>
        <row r="62">
          <cell r="A62" t="str">
            <v>揭阳市榕大电器有限公司</v>
          </cell>
          <cell r="B62">
            <v>77</v>
          </cell>
          <cell r="C62">
            <v>38808.2999999999</v>
          </cell>
        </row>
        <row r="63">
          <cell r="A63" t="str">
            <v>普宁市冠名电子有限公司</v>
          </cell>
          <cell r="B63">
            <v>71</v>
          </cell>
          <cell r="C63">
            <v>80305.5</v>
          </cell>
        </row>
        <row r="64">
          <cell r="A64" t="str">
            <v>揭阳市嘉旺电器有限公司</v>
          </cell>
          <cell r="B64">
            <v>55</v>
          </cell>
          <cell r="C64">
            <v>40633.35</v>
          </cell>
        </row>
        <row r="65">
          <cell r="A65" t="str">
            <v>揭阳辉光数码科技有限公司</v>
          </cell>
          <cell r="B65">
            <v>47</v>
          </cell>
          <cell r="C65">
            <v>23816.7</v>
          </cell>
        </row>
        <row r="66">
          <cell r="A66" t="str">
            <v>广东八达通讯有限公司</v>
          </cell>
          <cell r="B66">
            <v>44</v>
          </cell>
          <cell r="C66">
            <v>45994.95</v>
          </cell>
        </row>
        <row r="67">
          <cell r="A67" t="str">
            <v>普宁市新帆贸易有限公司</v>
          </cell>
          <cell r="B67">
            <v>41</v>
          </cell>
          <cell r="C67">
            <v>46875.6</v>
          </cell>
        </row>
        <row r="68">
          <cell r="A68" t="str">
            <v>揭阳市鼎新贸易有限公司</v>
          </cell>
          <cell r="B68">
            <v>40</v>
          </cell>
          <cell r="C68">
            <v>38517.15</v>
          </cell>
        </row>
        <row r="69">
          <cell r="A69" t="str">
            <v>普宁市畅航商贸有限公司</v>
          </cell>
          <cell r="B69">
            <v>36</v>
          </cell>
          <cell r="C69">
            <v>47382</v>
          </cell>
        </row>
        <row r="70">
          <cell r="A70" t="str">
            <v>广东程浩贸易有限公司</v>
          </cell>
          <cell r="B70">
            <v>24</v>
          </cell>
          <cell r="C70">
            <v>26204.55</v>
          </cell>
        </row>
        <row r="71">
          <cell r="A71" t="str">
            <v>普宁市星耀电器有限公司</v>
          </cell>
          <cell r="B71">
            <v>17</v>
          </cell>
          <cell r="C71">
            <v>19588.2</v>
          </cell>
        </row>
        <row r="72">
          <cell r="A72" t="str">
            <v>揭阳市酷动数码有限公司</v>
          </cell>
          <cell r="B72">
            <v>16</v>
          </cell>
          <cell r="C72">
            <v>19287.6</v>
          </cell>
        </row>
        <row r="73">
          <cell r="A73" t="str">
            <v>揭阳市凯发电子科技有限公司</v>
          </cell>
          <cell r="B73">
            <v>15</v>
          </cell>
          <cell r="C73">
            <v>13805.25</v>
          </cell>
        </row>
        <row r="74">
          <cell r="A74" t="str">
            <v>普宁市美佳盛空调有限公司</v>
          </cell>
          <cell r="B74">
            <v>13</v>
          </cell>
          <cell r="C74">
            <v>15201.9</v>
          </cell>
        </row>
        <row r="75">
          <cell r="A75" t="str">
            <v>揭阳市佳联通讯有限公司</v>
          </cell>
          <cell r="B75">
            <v>11</v>
          </cell>
          <cell r="C75">
            <v>11668.5</v>
          </cell>
        </row>
        <row r="76">
          <cell r="A76" t="str">
            <v>普宁市粤佳美空调有限公司</v>
          </cell>
          <cell r="B76">
            <v>10</v>
          </cell>
          <cell r="C76">
            <v>13177.5</v>
          </cell>
        </row>
        <row r="77">
          <cell r="A77" t="str">
            <v>广东优卓科技有限公司</v>
          </cell>
          <cell r="B77">
            <v>6</v>
          </cell>
          <cell r="C77">
            <v>5055.15</v>
          </cell>
        </row>
        <row r="78">
          <cell r="A78" t="str">
            <v>揭西县万通贸易有限公司</v>
          </cell>
          <cell r="B78">
            <v>5</v>
          </cell>
          <cell r="C78">
            <v>5249.25</v>
          </cell>
        </row>
        <row r="79">
          <cell r="A79" t="str">
            <v>普宁市华业数码科技有限公司</v>
          </cell>
          <cell r="B79">
            <v>4</v>
          </cell>
          <cell r="C79">
            <v>4019.4</v>
          </cell>
        </row>
        <row r="80">
          <cell r="A80" t="str">
            <v>(空白)</v>
          </cell>
        </row>
        <row r="81">
          <cell r="A81" t="str">
            <v>总计</v>
          </cell>
          <cell r="B81">
            <v>48070</v>
          </cell>
          <cell r="C81">
            <v>28619265.81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0"/>
  <sheetViews>
    <sheetView tabSelected="1" view="pageBreakPreview" zoomScaleNormal="100" workbookViewId="0">
      <selection activeCell="H88" sqref="H88"/>
    </sheetView>
  </sheetViews>
  <sheetFormatPr defaultColWidth="9" defaultRowHeight="13.5"/>
  <cols>
    <col min="1" max="1" width="6.875" style="1" customWidth="1"/>
    <col min="2" max="2" width="36.1833333333333" style="2" customWidth="1"/>
    <col min="3" max="3" width="12.625" style="20" customWidth="1"/>
    <col min="4" max="4" width="18.7583333333333" style="4" customWidth="1"/>
    <col min="8" max="8" width="17.125"/>
    <col min="11" max="11" width="12.625"/>
  </cols>
  <sheetData>
    <row r="1" ht="58" customHeight="1" spans="1:11">
      <c r="A1" s="21" t="s">
        <v>0</v>
      </c>
      <c r="B1" s="22"/>
      <c r="C1" s="23"/>
      <c r="D1" s="24"/>
    </row>
    <row r="2" ht="28" customHeight="1" spans="1:11">
      <c r="A2" s="25"/>
      <c r="B2" s="26"/>
      <c r="C2" s="27"/>
      <c r="D2" s="28" t="s">
        <v>1</v>
      </c>
    </row>
    <row r="3" ht="24" customHeight="1" spans="1:11">
      <c r="A3" s="12" t="s">
        <v>2</v>
      </c>
      <c r="B3" s="13" t="s">
        <v>3</v>
      </c>
      <c r="C3" s="29" t="s">
        <v>4</v>
      </c>
      <c r="D3" s="14" t="s">
        <v>5</v>
      </c>
    </row>
    <row r="4" ht="18" customHeight="1" spans="1:11">
      <c r="A4" s="12">
        <f>ROW()-3</f>
        <v>1</v>
      </c>
      <c r="B4" s="30" t="s">
        <v>6</v>
      </c>
      <c r="C4" s="31">
        <v>4746</v>
      </c>
      <c r="D4" s="30">
        <v>2640408.72</v>
      </c>
      <c r="G4">
        <f>VLOOKUP(B4,'[1]6期待公示数据透视'!$A:$B,2,0)</f>
        <v>4746</v>
      </c>
      <c r="H4">
        <f>VLOOKUP(B4,'[1]6期待公示数据透视'!$A:$C,3,0)</f>
        <v>2640408.72</v>
      </c>
      <c r="J4" s="4">
        <f>+C4-G4</f>
        <v>0</v>
      </c>
      <c r="K4" s="4">
        <f>+D4-H4</f>
        <v>0</v>
      </c>
    </row>
    <row r="5" ht="18" customHeight="1" spans="1:11">
      <c r="A5" s="12">
        <f t="shared" ref="A5:A14" si="0">ROW()-3</f>
        <v>2</v>
      </c>
      <c r="B5" s="30" t="s">
        <v>7</v>
      </c>
      <c r="C5" s="31">
        <v>4193</v>
      </c>
      <c r="D5" s="30">
        <v>2409777.90000003</v>
      </c>
      <c r="G5">
        <f>VLOOKUP(B5,'[1]6期待公示数据透视'!$A:$B,2,0)</f>
        <v>4193</v>
      </c>
      <c r="H5">
        <f>VLOOKUP(B5,'[1]6期待公示数据透视'!$A:$C,3,0)</f>
        <v>2409777.90000003</v>
      </c>
      <c r="J5" s="4">
        <f t="shared" ref="J5:J36" si="1">+C5-G5</f>
        <v>0</v>
      </c>
      <c r="K5" s="4">
        <f t="shared" ref="K5:K36" si="2">+D5-H5</f>
        <v>0</v>
      </c>
    </row>
    <row r="6" ht="18" customHeight="1" spans="1:11">
      <c r="A6" s="12">
        <f t="shared" si="0"/>
        <v>3</v>
      </c>
      <c r="B6" s="30" t="s">
        <v>8</v>
      </c>
      <c r="C6" s="31">
        <v>3316</v>
      </c>
      <c r="D6" s="30">
        <v>1906012.19999999</v>
      </c>
      <c r="G6">
        <f>VLOOKUP(B6,'[1]6期待公示数据透视'!$A:$B,2,0)</f>
        <v>3316</v>
      </c>
      <c r="H6">
        <f>VLOOKUP(B6,'[1]6期待公示数据透视'!$A:$C,3,0)</f>
        <v>1906012.19999999</v>
      </c>
      <c r="J6" s="4">
        <f t="shared" si="1"/>
        <v>0</v>
      </c>
      <c r="K6" s="4">
        <f t="shared" si="2"/>
        <v>0</v>
      </c>
    </row>
    <row r="7" ht="18" customHeight="1" spans="1:11">
      <c r="A7" s="12">
        <f t="shared" si="0"/>
        <v>4</v>
      </c>
      <c r="B7" s="30" t="s">
        <v>9</v>
      </c>
      <c r="C7" s="31">
        <v>2056</v>
      </c>
      <c r="D7" s="30">
        <v>1245214.65</v>
      </c>
      <c r="G7">
        <f>VLOOKUP(B7,'[1]6期待公示数据透视'!$A:$B,2,0)</f>
        <v>2056</v>
      </c>
      <c r="H7">
        <f>VLOOKUP(B7,'[1]6期待公示数据透视'!$A:$C,3,0)</f>
        <v>1245214.65</v>
      </c>
      <c r="J7" s="4">
        <f t="shared" si="1"/>
        <v>0</v>
      </c>
      <c r="K7" s="4">
        <f t="shared" si="2"/>
        <v>0</v>
      </c>
    </row>
    <row r="8" ht="18" customHeight="1" spans="1:11">
      <c r="A8" s="12">
        <f t="shared" si="0"/>
        <v>5</v>
      </c>
      <c r="B8" s="30" t="s">
        <v>10</v>
      </c>
      <c r="C8" s="31">
        <v>2039</v>
      </c>
      <c r="D8" s="30">
        <v>1166710.5</v>
      </c>
      <c r="G8">
        <f>VLOOKUP(B8,'[1]6期待公示数据透视'!$A:$B,2,0)</f>
        <v>2039</v>
      </c>
      <c r="H8">
        <f>VLOOKUP(B8,'[1]6期待公示数据透视'!$A:$C,3,0)</f>
        <v>1166710.5</v>
      </c>
      <c r="J8" s="4">
        <f t="shared" si="1"/>
        <v>0</v>
      </c>
      <c r="K8" s="4">
        <f t="shared" si="2"/>
        <v>0</v>
      </c>
    </row>
    <row r="9" ht="18" customHeight="1" spans="1:11">
      <c r="A9" s="12">
        <f t="shared" si="0"/>
        <v>6</v>
      </c>
      <c r="B9" s="30" t="s">
        <v>11</v>
      </c>
      <c r="C9" s="31">
        <v>1911</v>
      </c>
      <c r="D9" s="30">
        <v>1090694.4</v>
      </c>
      <c r="G9">
        <f>VLOOKUP(B9,'[1]6期待公示数据透视'!$A:$B,2,0)</f>
        <v>1911</v>
      </c>
      <c r="H9">
        <f>VLOOKUP(B9,'[1]6期待公示数据透视'!$A:$C,3,0)</f>
        <v>1090694.4</v>
      </c>
      <c r="J9" s="4">
        <f t="shared" si="1"/>
        <v>0</v>
      </c>
      <c r="K9" s="4">
        <f t="shared" si="2"/>
        <v>0</v>
      </c>
    </row>
    <row r="10" ht="18" customHeight="1" spans="1:11">
      <c r="A10" s="12">
        <f t="shared" si="0"/>
        <v>7</v>
      </c>
      <c r="B10" s="30" t="s">
        <v>12</v>
      </c>
      <c r="C10" s="31">
        <v>1651</v>
      </c>
      <c r="D10" s="30">
        <v>1024980.3</v>
      </c>
      <c r="G10">
        <f>VLOOKUP(B10,'[1]6期待公示数据透视'!$A:$B,2,0)</f>
        <v>1651</v>
      </c>
      <c r="H10">
        <f>VLOOKUP(B10,'[1]6期待公示数据透视'!$A:$C,3,0)</f>
        <v>1024980.3</v>
      </c>
      <c r="J10" s="4">
        <f t="shared" si="1"/>
        <v>0</v>
      </c>
      <c r="K10" s="4">
        <f t="shared" si="2"/>
        <v>0</v>
      </c>
    </row>
    <row r="11" ht="18" customHeight="1" spans="1:11">
      <c r="A11" s="12">
        <f t="shared" si="0"/>
        <v>8</v>
      </c>
      <c r="B11" s="30" t="s">
        <v>13</v>
      </c>
      <c r="C11" s="31">
        <v>1638</v>
      </c>
      <c r="D11" s="30">
        <v>1070600.85</v>
      </c>
      <c r="G11">
        <f>VLOOKUP(B11,'[1]6期待公示数据透视'!$A:$B,2,0)</f>
        <v>1638</v>
      </c>
      <c r="H11">
        <f>VLOOKUP(B11,'[1]6期待公示数据透视'!$A:$C,3,0)</f>
        <v>1070600.85</v>
      </c>
      <c r="J11" s="4">
        <f t="shared" si="1"/>
        <v>0</v>
      </c>
      <c r="K11" s="4">
        <f t="shared" si="2"/>
        <v>0</v>
      </c>
    </row>
    <row r="12" ht="18" customHeight="1" spans="1:11">
      <c r="A12" s="12">
        <f t="shared" si="0"/>
        <v>9</v>
      </c>
      <c r="B12" s="30" t="s">
        <v>14</v>
      </c>
      <c r="C12" s="31">
        <v>1373</v>
      </c>
      <c r="D12" s="30">
        <v>799457.099999999</v>
      </c>
      <c r="G12">
        <f>VLOOKUP(B12,'[1]6期待公示数据透视'!$A:$B,2,0)</f>
        <v>1373</v>
      </c>
      <c r="H12">
        <f>VLOOKUP(B12,'[1]6期待公示数据透视'!$A:$C,3,0)</f>
        <v>799457.099999999</v>
      </c>
      <c r="J12" s="4">
        <f t="shared" si="1"/>
        <v>0</v>
      </c>
      <c r="K12" s="4">
        <f t="shared" si="2"/>
        <v>0</v>
      </c>
    </row>
    <row r="13" ht="18" customHeight="1" spans="1:11">
      <c r="A13" s="12">
        <f t="shared" si="0"/>
        <v>10</v>
      </c>
      <c r="B13" s="30" t="s">
        <v>15</v>
      </c>
      <c r="C13" s="31">
        <v>1345</v>
      </c>
      <c r="D13" s="30">
        <v>622090.269999994</v>
      </c>
      <c r="G13">
        <f>VLOOKUP(B13,'[1]6期待公示数据透视'!$A:$B,2,0)</f>
        <v>1345</v>
      </c>
      <c r="H13">
        <f>VLOOKUP(B13,'[1]6期待公示数据透视'!$A:$C,3,0)</f>
        <v>622090.269999994</v>
      </c>
      <c r="J13" s="4">
        <f t="shared" si="1"/>
        <v>0</v>
      </c>
      <c r="K13" s="4">
        <f t="shared" si="2"/>
        <v>0</v>
      </c>
    </row>
    <row r="14" ht="18" customHeight="1" spans="1:11">
      <c r="A14" s="12">
        <f t="shared" si="0"/>
        <v>11</v>
      </c>
      <c r="B14" s="30" t="s">
        <v>16</v>
      </c>
      <c r="C14" s="31">
        <v>1316</v>
      </c>
      <c r="D14" s="30">
        <v>731041.389999999</v>
      </c>
      <c r="G14">
        <f>VLOOKUP(B14,'[1]6期待公示数据透视'!$A:$B,2,0)</f>
        <v>1316</v>
      </c>
      <c r="H14">
        <f>VLOOKUP(B14,'[1]6期待公示数据透视'!$A:$C,3,0)</f>
        <v>731041.389999999</v>
      </c>
      <c r="J14" s="4">
        <f t="shared" si="1"/>
        <v>0</v>
      </c>
      <c r="K14" s="4">
        <f t="shared" si="2"/>
        <v>0</v>
      </c>
    </row>
    <row r="15" ht="18" customHeight="1" spans="1:11">
      <c r="A15" s="12">
        <f t="shared" ref="A15:A29" si="3">ROW()-3</f>
        <v>12</v>
      </c>
      <c r="B15" s="30" t="s">
        <v>17</v>
      </c>
      <c r="C15" s="31">
        <v>1259</v>
      </c>
      <c r="D15" s="30">
        <v>708219.999999988</v>
      </c>
      <c r="G15">
        <f>VLOOKUP(B15,'[1]6期待公示数据透视'!$A:$B,2,0)</f>
        <v>1259</v>
      </c>
      <c r="H15">
        <f>VLOOKUP(B15,'[1]6期待公示数据透视'!$A:$C,3,0)</f>
        <v>708219.999999988</v>
      </c>
      <c r="J15" s="4">
        <f t="shared" si="1"/>
        <v>0</v>
      </c>
      <c r="K15" s="4">
        <f t="shared" si="2"/>
        <v>0</v>
      </c>
    </row>
    <row r="16" ht="18" customHeight="1" spans="1:11">
      <c r="A16" s="12">
        <f t="shared" si="3"/>
        <v>13</v>
      </c>
      <c r="B16" s="30" t="s">
        <v>18</v>
      </c>
      <c r="C16" s="31">
        <v>1147</v>
      </c>
      <c r="D16" s="30">
        <v>669103.349999994</v>
      </c>
      <c r="G16">
        <f>VLOOKUP(B16,'[1]6期待公示数据透视'!$A:$B,2,0)</f>
        <v>1147</v>
      </c>
      <c r="H16">
        <f>VLOOKUP(B16,'[1]6期待公示数据透视'!$A:$C,3,0)</f>
        <v>669103.349999994</v>
      </c>
      <c r="J16" s="4">
        <f t="shared" si="1"/>
        <v>0</v>
      </c>
      <c r="K16" s="4">
        <f t="shared" si="2"/>
        <v>0</v>
      </c>
    </row>
    <row r="17" ht="18" customHeight="1" spans="1:11">
      <c r="A17" s="12">
        <f t="shared" si="3"/>
        <v>14</v>
      </c>
      <c r="B17" s="30" t="s">
        <v>19</v>
      </c>
      <c r="C17" s="31">
        <v>1095</v>
      </c>
      <c r="D17" s="30">
        <v>554495.84999999</v>
      </c>
      <c r="G17">
        <f>VLOOKUP(B17,'[1]6期待公示数据透视'!$A:$B,2,0)</f>
        <v>1095</v>
      </c>
      <c r="H17">
        <f>VLOOKUP(B17,'[1]6期待公示数据透视'!$A:$C,3,0)</f>
        <v>554495.84999999</v>
      </c>
      <c r="J17" s="4">
        <f t="shared" si="1"/>
        <v>0</v>
      </c>
      <c r="K17" s="4">
        <f t="shared" si="2"/>
        <v>0</v>
      </c>
    </row>
    <row r="18" ht="18" customHeight="1" spans="1:11">
      <c r="A18" s="12">
        <f t="shared" si="3"/>
        <v>15</v>
      </c>
      <c r="B18" s="30" t="s">
        <v>20</v>
      </c>
      <c r="C18" s="31">
        <v>1059</v>
      </c>
      <c r="D18" s="30">
        <v>574985.099999999</v>
      </c>
      <c r="G18">
        <f>VLOOKUP(B18,'[1]6期待公示数据透视'!$A:$B,2,0)</f>
        <v>1059</v>
      </c>
      <c r="H18">
        <f>VLOOKUP(B18,'[1]6期待公示数据透视'!$A:$C,3,0)</f>
        <v>574985.099999999</v>
      </c>
      <c r="J18" s="4">
        <f t="shared" si="1"/>
        <v>0</v>
      </c>
      <c r="K18" s="4">
        <f t="shared" si="2"/>
        <v>0</v>
      </c>
    </row>
    <row r="19" ht="18" customHeight="1" spans="1:11">
      <c r="A19" s="12">
        <f t="shared" si="3"/>
        <v>16</v>
      </c>
      <c r="B19" s="30" t="s">
        <v>21</v>
      </c>
      <c r="C19" s="31">
        <v>1033</v>
      </c>
      <c r="D19" s="30">
        <v>582934.049999994</v>
      </c>
      <c r="G19">
        <f>VLOOKUP(B19,'[1]6期待公示数据透视'!$A:$B,2,0)</f>
        <v>1033</v>
      </c>
      <c r="H19">
        <f>VLOOKUP(B19,'[1]6期待公示数据透视'!$A:$C,3,0)</f>
        <v>582934.049999994</v>
      </c>
      <c r="J19" s="4">
        <f t="shared" si="1"/>
        <v>0</v>
      </c>
      <c r="K19" s="4">
        <f t="shared" si="2"/>
        <v>0</v>
      </c>
    </row>
    <row r="20" ht="18" customHeight="1" spans="1:11">
      <c r="A20" s="12">
        <f t="shared" si="3"/>
        <v>17</v>
      </c>
      <c r="B20" s="30" t="s">
        <v>22</v>
      </c>
      <c r="C20" s="31">
        <v>937</v>
      </c>
      <c r="D20" s="30">
        <v>565712.36</v>
      </c>
      <c r="G20">
        <f>VLOOKUP(B20,'[1]6期待公示数据透视'!$A:$B,2,0)</f>
        <v>937</v>
      </c>
      <c r="H20">
        <f>VLOOKUP(B20,'[1]6期待公示数据透视'!$A:$C,3,0)</f>
        <v>565712.36</v>
      </c>
      <c r="J20" s="4">
        <f t="shared" si="1"/>
        <v>0</v>
      </c>
      <c r="K20" s="4">
        <f t="shared" si="2"/>
        <v>0</v>
      </c>
    </row>
    <row r="21" ht="18" customHeight="1" spans="1:11">
      <c r="A21" s="12">
        <f t="shared" si="3"/>
        <v>18</v>
      </c>
      <c r="B21" s="30" t="s">
        <v>23</v>
      </c>
      <c r="C21" s="31">
        <v>918</v>
      </c>
      <c r="D21" s="30">
        <v>512922.899999993</v>
      </c>
      <c r="G21">
        <f>VLOOKUP(B21,'[1]6期待公示数据透视'!$A:$B,2,0)</f>
        <v>918</v>
      </c>
      <c r="H21">
        <f>VLOOKUP(B21,'[1]6期待公示数据透视'!$A:$C,3,0)</f>
        <v>512922.899999993</v>
      </c>
      <c r="J21" s="4">
        <f t="shared" si="1"/>
        <v>0</v>
      </c>
      <c r="K21" s="4">
        <f t="shared" si="2"/>
        <v>0</v>
      </c>
    </row>
    <row r="22" ht="18" customHeight="1" spans="1:11">
      <c r="A22" s="12">
        <f t="shared" si="3"/>
        <v>19</v>
      </c>
      <c r="B22" s="30" t="s">
        <v>24</v>
      </c>
      <c r="C22" s="31">
        <v>908</v>
      </c>
      <c r="D22" s="30">
        <v>502384.499999995</v>
      </c>
      <c r="G22">
        <f>VLOOKUP(B22,'[1]6期待公示数据透视'!$A:$B,2,0)</f>
        <v>908</v>
      </c>
      <c r="H22">
        <f>VLOOKUP(B22,'[1]6期待公示数据透视'!$A:$C,3,0)</f>
        <v>502384.499999995</v>
      </c>
      <c r="J22" s="4">
        <f t="shared" si="1"/>
        <v>0</v>
      </c>
      <c r="K22" s="4">
        <f t="shared" si="2"/>
        <v>0</v>
      </c>
    </row>
    <row r="23" ht="18" customHeight="1" spans="1:11">
      <c r="A23" s="12">
        <f t="shared" si="3"/>
        <v>20</v>
      </c>
      <c r="B23" s="30" t="s">
        <v>25</v>
      </c>
      <c r="C23" s="31">
        <v>741</v>
      </c>
      <c r="D23" s="30">
        <v>398469</v>
      </c>
      <c r="G23">
        <f>VLOOKUP(B23,'[1]6期待公示数据透视'!$A:$B,2,0)</f>
        <v>741</v>
      </c>
      <c r="H23">
        <f>VLOOKUP(B23,'[1]6期待公示数据透视'!$A:$C,3,0)</f>
        <v>398469</v>
      </c>
      <c r="J23" s="4">
        <f t="shared" si="1"/>
        <v>0</v>
      </c>
      <c r="K23" s="4">
        <f t="shared" si="2"/>
        <v>0</v>
      </c>
    </row>
    <row r="24" ht="18" customHeight="1" spans="1:11">
      <c r="A24" s="12">
        <f t="shared" si="3"/>
        <v>21</v>
      </c>
      <c r="B24" s="30" t="s">
        <v>26</v>
      </c>
      <c r="C24" s="31">
        <v>730</v>
      </c>
      <c r="D24" s="30">
        <v>421860.059999997</v>
      </c>
      <c r="G24">
        <f>VLOOKUP(B24,'[1]6期待公示数据透视'!$A:$B,2,0)</f>
        <v>730</v>
      </c>
      <c r="H24">
        <f>VLOOKUP(B24,'[1]6期待公示数据透视'!$A:$C,3,0)</f>
        <v>421860.059999997</v>
      </c>
      <c r="J24" s="4">
        <f t="shared" si="1"/>
        <v>0</v>
      </c>
      <c r="K24" s="4">
        <f t="shared" si="2"/>
        <v>0</v>
      </c>
    </row>
    <row r="25" ht="18" customHeight="1" spans="1:11">
      <c r="A25" s="12">
        <f t="shared" si="3"/>
        <v>22</v>
      </c>
      <c r="B25" s="30" t="s">
        <v>27</v>
      </c>
      <c r="C25" s="31">
        <v>708</v>
      </c>
      <c r="D25" s="30">
        <v>426376.859999997</v>
      </c>
      <c r="G25">
        <f>VLOOKUP(B25,'[1]6期待公示数据透视'!$A:$B,2,0)</f>
        <v>708</v>
      </c>
      <c r="H25">
        <f>VLOOKUP(B25,'[1]6期待公示数据透视'!$A:$C,3,0)</f>
        <v>426376.859999997</v>
      </c>
      <c r="J25" s="4">
        <f t="shared" si="1"/>
        <v>0</v>
      </c>
      <c r="K25" s="4">
        <f t="shared" si="2"/>
        <v>0</v>
      </c>
    </row>
    <row r="26" ht="18" customHeight="1" spans="1:11">
      <c r="A26" s="12">
        <f t="shared" si="3"/>
        <v>23</v>
      </c>
      <c r="B26" s="30" t="s">
        <v>28</v>
      </c>
      <c r="C26" s="31">
        <v>689</v>
      </c>
      <c r="D26" s="30">
        <v>422400.129999997</v>
      </c>
      <c r="G26">
        <f>VLOOKUP(B26,'[1]6期待公示数据透视'!$A:$B,2,0)</f>
        <v>689</v>
      </c>
      <c r="H26">
        <f>VLOOKUP(B26,'[1]6期待公示数据透视'!$A:$C,3,0)</f>
        <v>422400.129999997</v>
      </c>
      <c r="J26" s="4">
        <f t="shared" si="1"/>
        <v>0</v>
      </c>
      <c r="K26" s="4">
        <f t="shared" si="2"/>
        <v>0</v>
      </c>
    </row>
    <row r="27" ht="18" customHeight="1" spans="1:11">
      <c r="A27" s="12">
        <f t="shared" si="3"/>
        <v>24</v>
      </c>
      <c r="B27" s="30" t="s">
        <v>29</v>
      </c>
      <c r="C27" s="31">
        <v>614</v>
      </c>
      <c r="D27" s="30">
        <v>342076.95</v>
      </c>
      <c r="G27">
        <f>VLOOKUP(B27,'[1]6期待公示数据透视'!$A:$B,2,0)</f>
        <v>614</v>
      </c>
      <c r="H27">
        <f>VLOOKUP(B27,'[1]6期待公示数据透视'!$A:$C,3,0)</f>
        <v>342076.95</v>
      </c>
      <c r="J27" s="4">
        <f t="shared" si="1"/>
        <v>0</v>
      </c>
      <c r="K27" s="4">
        <f t="shared" si="2"/>
        <v>0</v>
      </c>
    </row>
    <row r="28" ht="18" customHeight="1" spans="1:11">
      <c r="A28" s="12">
        <f t="shared" si="3"/>
        <v>25</v>
      </c>
      <c r="B28" s="30" t="s">
        <v>30</v>
      </c>
      <c r="C28" s="31">
        <v>598</v>
      </c>
      <c r="D28" s="30">
        <v>331708.8</v>
      </c>
      <c r="G28">
        <f>VLOOKUP(B28,'[1]6期待公示数据透视'!$A:$B,2,0)</f>
        <v>598</v>
      </c>
      <c r="H28">
        <f>VLOOKUP(B28,'[1]6期待公示数据透视'!$A:$C,3,0)</f>
        <v>331708.8</v>
      </c>
      <c r="J28" s="4">
        <f t="shared" si="1"/>
        <v>0</v>
      </c>
      <c r="K28" s="4">
        <f t="shared" si="2"/>
        <v>0</v>
      </c>
    </row>
    <row r="29" ht="18" customHeight="1" spans="1:11">
      <c r="A29" s="12">
        <f t="shared" si="3"/>
        <v>26</v>
      </c>
      <c r="B29" s="30" t="s">
        <v>31</v>
      </c>
      <c r="C29" s="31">
        <v>574</v>
      </c>
      <c r="D29" s="30">
        <v>624119.25</v>
      </c>
      <c r="G29">
        <f>VLOOKUP(B29,'[1]6期待公示数据透视'!$A:$B,2,0)</f>
        <v>574</v>
      </c>
      <c r="H29">
        <f>VLOOKUP(B29,'[1]6期待公示数据透视'!$A:$C,3,0)</f>
        <v>624119.25</v>
      </c>
      <c r="J29" s="4">
        <f t="shared" si="1"/>
        <v>0</v>
      </c>
      <c r="K29" s="4">
        <f t="shared" si="2"/>
        <v>0</v>
      </c>
    </row>
    <row r="30" ht="18" customHeight="1" spans="1:11">
      <c r="A30" s="12">
        <f t="shared" ref="A30:A39" si="4">ROW()-3</f>
        <v>27</v>
      </c>
      <c r="B30" s="30" t="s">
        <v>32</v>
      </c>
      <c r="C30" s="31">
        <v>559</v>
      </c>
      <c r="D30" s="30">
        <v>423165.449999998</v>
      </c>
      <c r="G30">
        <f>VLOOKUP(B30,'[1]6期待公示数据透视'!$A:$B,2,0)</f>
        <v>559</v>
      </c>
      <c r="H30">
        <f>VLOOKUP(B30,'[1]6期待公示数据透视'!$A:$C,3,0)</f>
        <v>423165.449999998</v>
      </c>
      <c r="J30" s="4">
        <f t="shared" si="1"/>
        <v>0</v>
      </c>
      <c r="K30" s="4">
        <f t="shared" si="2"/>
        <v>0</v>
      </c>
    </row>
    <row r="31" ht="18" customHeight="1" spans="1:11">
      <c r="A31" s="12">
        <f t="shared" si="4"/>
        <v>28</v>
      </c>
      <c r="B31" s="30" t="s">
        <v>33</v>
      </c>
      <c r="C31" s="31">
        <v>528</v>
      </c>
      <c r="D31" s="30">
        <v>242677.200000002</v>
      </c>
      <c r="G31">
        <f>VLOOKUP(B31,'[1]6期待公示数据透视'!$A:$B,2,0)</f>
        <v>528</v>
      </c>
      <c r="H31">
        <f>VLOOKUP(B31,'[1]6期待公示数据透视'!$A:$C,3,0)</f>
        <v>242677.200000002</v>
      </c>
      <c r="J31" s="4">
        <f t="shared" si="1"/>
        <v>0</v>
      </c>
      <c r="K31" s="4">
        <f t="shared" si="2"/>
        <v>0</v>
      </c>
    </row>
    <row r="32" ht="18" customHeight="1" spans="1:11">
      <c r="A32" s="12">
        <f t="shared" si="4"/>
        <v>29</v>
      </c>
      <c r="B32" s="30" t="s">
        <v>34</v>
      </c>
      <c r="C32" s="31">
        <v>511</v>
      </c>
      <c r="D32" s="30">
        <v>267530.700000001</v>
      </c>
      <c r="G32">
        <f>VLOOKUP(B32,'[1]6期待公示数据透视'!$A:$B,2,0)</f>
        <v>511</v>
      </c>
      <c r="H32">
        <f>VLOOKUP(B32,'[1]6期待公示数据透视'!$A:$C,3,0)</f>
        <v>267530.700000001</v>
      </c>
      <c r="J32" s="4">
        <f t="shared" si="1"/>
        <v>0</v>
      </c>
      <c r="K32" s="4">
        <f t="shared" si="2"/>
        <v>0</v>
      </c>
    </row>
    <row r="33" ht="18" customHeight="1" spans="1:11">
      <c r="A33" s="12">
        <f t="shared" si="4"/>
        <v>30</v>
      </c>
      <c r="B33" s="30" t="s">
        <v>35</v>
      </c>
      <c r="C33" s="31">
        <v>496</v>
      </c>
      <c r="D33" s="30">
        <v>242131.520000002</v>
      </c>
      <c r="G33">
        <f>VLOOKUP(B33,'[1]6期待公示数据透视'!$A:$B,2,0)</f>
        <v>496</v>
      </c>
      <c r="H33">
        <f>VLOOKUP(B33,'[1]6期待公示数据透视'!$A:$C,3,0)</f>
        <v>242131.520000002</v>
      </c>
      <c r="J33" s="4">
        <f t="shared" si="1"/>
        <v>0</v>
      </c>
      <c r="K33" s="4">
        <f t="shared" si="2"/>
        <v>0</v>
      </c>
    </row>
    <row r="34" ht="18" customHeight="1" spans="1:11">
      <c r="A34" s="12">
        <f t="shared" si="4"/>
        <v>31</v>
      </c>
      <c r="B34" s="30" t="s">
        <v>36</v>
      </c>
      <c r="C34" s="31">
        <v>491</v>
      </c>
      <c r="D34" s="30">
        <v>292394.4</v>
      </c>
      <c r="G34">
        <f>VLOOKUP(B34,'[1]6期待公示数据透视'!$A:$B,2,0)</f>
        <v>491</v>
      </c>
      <c r="H34">
        <f>VLOOKUP(B34,'[1]6期待公示数据透视'!$A:$C,3,0)</f>
        <v>292394.4</v>
      </c>
      <c r="J34" s="4">
        <f t="shared" si="1"/>
        <v>0</v>
      </c>
      <c r="K34" s="4">
        <f t="shared" si="2"/>
        <v>0</v>
      </c>
    </row>
    <row r="35" ht="18" customHeight="1" spans="1:11">
      <c r="A35" s="12">
        <f t="shared" si="4"/>
        <v>32</v>
      </c>
      <c r="B35" s="30" t="s">
        <v>37</v>
      </c>
      <c r="C35" s="31">
        <v>490</v>
      </c>
      <c r="D35" s="30">
        <v>344934.6</v>
      </c>
      <c r="G35">
        <f>VLOOKUP(B35,'[1]6期待公示数据透视'!$A:$B,2,0)</f>
        <v>490</v>
      </c>
      <c r="H35">
        <f>VLOOKUP(B35,'[1]6期待公示数据透视'!$A:$C,3,0)</f>
        <v>344934.6</v>
      </c>
      <c r="J35" s="4">
        <f t="shared" si="1"/>
        <v>0</v>
      </c>
      <c r="K35" s="4">
        <f t="shared" si="2"/>
        <v>0</v>
      </c>
    </row>
    <row r="36" ht="18" customHeight="1" spans="1:11">
      <c r="A36" s="12">
        <f t="shared" si="4"/>
        <v>33</v>
      </c>
      <c r="B36" s="30" t="s">
        <v>38</v>
      </c>
      <c r="C36" s="31">
        <v>450</v>
      </c>
      <c r="D36" s="30">
        <v>336092.809999999</v>
      </c>
      <c r="G36">
        <f>VLOOKUP(B36,'[1]6期待公示数据透视'!$A:$B,2,0)</f>
        <v>450</v>
      </c>
      <c r="H36">
        <f>VLOOKUP(B36,'[1]6期待公示数据透视'!$A:$C,3,0)</f>
        <v>336092.809999999</v>
      </c>
      <c r="J36" s="4">
        <f t="shared" si="1"/>
        <v>0</v>
      </c>
      <c r="K36" s="4">
        <f t="shared" si="2"/>
        <v>0</v>
      </c>
    </row>
    <row r="37" ht="18" customHeight="1" spans="1:11">
      <c r="A37" s="12">
        <f t="shared" si="4"/>
        <v>34</v>
      </c>
      <c r="B37" s="30" t="s">
        <v>39</v>
      </c>
      <c r="C37" s="31">
        <v>368</v>
      </c>
      <c r="D37" s="30">
        <v>240166.8</v>
      </c>
      <c r="G37">
        <f>VLOOKUP(B37,'[1]6期待公示数据透视'!$A:$B,2,0)</f>
        <v>368</v>
      </c>
      <c r="H37">
        <f>VLOOKUP(B37,'[1]6期待公示数据透视'!$A:$C,3,0)</f>
        <v>240166.8</v>
      </c>
      <c r="J37" s="4">
        <f t="shared" ref="J37:J68" si="5">+C37-G37</f>
        <v>0</v>
      </c>
      <c r="K37" s="4">
        <f t="shared" ref="K37:K68" si="6">+D37-H37</f>
        <v>0</v>
      </c>
    </row>
    <row r="38" ht="18" customHeight="1" spans="1:11">
      <c r="A38" s="12">
        <f t="shared" si="4"/>
        <v>35</v>
      </c>
      <c r="B38" s="30" t="s">
        <v>40</v>
      </c>
      <c r="C38" s="31">
        <v>356</v>
      </c>
      <c r="D38" s="30">
        <v>217627.650000001</v>
      </c>
      <c r="G38">
        <f>VLOOKUP(B38,'[1]6期待公示数据透视'!$A:$B,2,0)</f>
        <v>356</v>
      </c>
      <c r="H38">
        <f>VLOOKUP(B38,'[1]6期待公示数据透视'!$A:$C,3,0)</f>
        <v>217627.650000001</v>
      </c>
      <c r="J38" s="4">
        <f t="shared" si="5"/>
        <v>0</v>
      </c>
      <c r="K38" s="4">
        <f t="shared" si="6"/>
        <v>0</v>
      </c>
    </row>
    <row r="39" ht="18" customHeight="1" spans="1:11">
      <c r="A39" s="12">
        <f t="shared" si="4"/>
        <v>36</v>
      </c>
      <c r="B39" s="30" t="s">
        <v>41</v>
      </c>
      <c r="C39" s="31">
        <v>347</v>
      </c>
      <c r="D39" s="30">
        <v>294202.9</v>
      </c>
      <c r="G39">
        <f>VLOOKUP(B39,'[1]6期待公示数据透视'!$A:$B,2,0)</f>
        <v>347</v>
      </c>
      <c r="H39">
        <f>VLOOKUP(B39,'[1]6期待公示数据透视'!$A:$C,3,0)</f>
        <v>294202.9</v>
      </c>
      <c r="J39" s="4">
        <f t="shared" si="5"/>
        <v>0</v>
      </c>
      <c r="K39" s="4">
        <f t="shared" si="6"/>
        <v>0</v>
      </c>
    </row>
    <row r="40" ht="18" customHeight="1" spans="1:11">
      <c r="A40" s="12">
        <f t="shared" ref="A40:A49" si="7">ROW()-3</f>
        <v>37</v>
      </c>
      <c r="B40" s="30" t="s">
        <v>42</v>
      </c>
      <c r="C40" s="31">
        <v>317</v>
      </c>
      <c r="D40" s="30">
        <v>198486.45</v>
      </c>
      <c r="G40">
        <f>VLOOKUP(B40,'[1]6期待公示数据透视'!$A:$B,2,0)</f>
        <v>317</v>
      </c>
      <c r="H40">
        <f>VLOOKUP(B40,'[1]6期待公示数据透视'!$A:$C,3,0)</f>
        <v>198486.45</v>
      </c>
      <c r="J40" s="4">
        <f t="shared" si="5"/>
        <v>0</v>
      </c>
      <c r="K40" s="4">
        <f t="shared" si="6"/>
        <v>0</v>
      </c>
    </row>
    <row r="41" ht="18" customHeight="1" spans="1:11">
      <c r="A41" s="12">
        <f t="shared" si="7"/>
        <v>38</v>
      </c>
      <c r="B41" s="30" t="s">
        <v>43</v>
      </c>
      <c r="C41" s="31">
        <v>308</v>
      </c>
      <c r="D41" s="30">
        <v>180634.35</v>
      </c>
      <c r="G41">
        <f>VLOOKUP(B41,'[1]6期待公示数据透视'!$A:$B,2,0)</f>
        <v>308</v>
      </c>
      <c r="H41">
        <f>VLOOKUP(B41,'[1]6期待公示数据透视'!$A:$C,3,0)</f>
        <v>180634.35</v>
      </c>
      <c r="J41" s="4">
        <f t="shared" si="5"/>
        <v>0</v>
      </c>
      <c r="K41" s="4">
        <f t="shared" si="6"/>
        <v>0</v>
      </c>
    </row>
    <row r="42" ht="18" customHeight="1" spans="1:11">
      <c r="A42" s="12">
        <f t="shared" si="7"/>
        <v>39</v>
      </c>
      <c r="B42" s="30" t="s">
        <v>44</v>
      </c>
      <c r="C42" s="31">
        <v>306</v>
      </c>
      <c r="D42" s="30">
        <v>163688.580000001</v>
      </c>
      <c r="G42">
        <f>VLOOKUP(B42,'[1]6期待公示数据透视'!$A:$B,2,0)</f>
        <v>306</v>
      </c>
      <c r="H42">
        <f>VLOOKUP(B42,'[1]6期待公示数据透视'!$A:$C,3,0)</f>
        <v>163688.580000001</v>
      </c>
      <c r="J42" s="4">
        <f t="shared" si="5"/>
        <v>0</v>
      </c>
      <c r="K42" s="4">
        <f t="shared" si="6"/>
        <v>0</v>
      </c>
    </row>
    <row r="43" ht="18" customHeight="1" spans="1:11">
      <c r="A43" s="12">
        <f t="shared" si="7"/>
        <v>40</v>
      </c>
      <c r="B43" s="30" t="s">
        <v>45</v>
      </c>
      <c r="C43" s="31">
        <v>304</v>
      </c>
      <c r="D43" s="30">
        <v>164784.180000001</v>
      </c>
      <c r="G43">
        <f>VLOOKUP(B43,'[1]6期待公示数据透视'!$A:$B,2,0)</f>
        <v>304</v>
      </c>
      <c r="H43">
        <f>VLOOKUP(B43,'[1]6期待公示数据透视'!$A:$C,3,0)</f>
        <v>164784.180000001</v>
      </c>
      <c r="J43" s="4">
        <f t="shared" si="5"/>
        <v>0</v>
      </c>
      <c r="K43" s="4">
        <f t="shared" si="6"/>
        <v>0</v>
      </c>
    </row>
    <row r="44" ht="18" customHeight="1" spans="1:11">
      <c r="A44" s="12">
        <f t="shared" si="7"/>
        <v>41</v>
      </c>
      <c r="B44" s="30" t="s">
        <v>46</v>
      </c>
      <c r="C44" s="31">
        <v>295</v>
      </c>
      <c r="D44" s="30">
        <v>183740.440000001</v>
      </c>
      <c r="G44">
        <f>VLOOKUP(B44,'[1]6期待公示数据透视'!$A:$B,2,0)</f>
        <v>295</v>
      </c>
      <c r="H44">
        <f>VLOOKUP(B44,'[1]6期待公示数据透视'!$A:$C,3,0)</f>
        <v>183740.440000001</v>
      </c>
      <c r="J44" s="4">
        <f t="shared" si="5"/>
        <v>0</v>
      </c>
      <c r="K44" s="4">
        <f t="shared" si="6"/>
        <v>0</v>
      </c>
    </row>
    <row r="45" ht="18" customHeight="1" spans="1:11">
      <c r="A45" s="12">
        <f t="shared" si="7"/>
        <v>42</v>
      </c>
      <c r="B45" s="30" t="s">
        <v>47</v>
      </c>
      <c r="C45" s="31">
        <v>257</v>
      </c>
      <c r="D45" s="30">
        <v>149456.17</v>
      </c>
      <c r="G45">
        <f>VLOOKUP(B45,'[1]6期待公示数据透视'!$A:$B,2,0)</f>
        <v>257</v>
      </c>
      <c r="H45">
        <f>VLOOKUP(B45,'[1]6期待公示数据透视'!$A:$C,3,0)</f>
        <v>149456.17</v>
      </c>
      <c r="J45" s="4">
        <f t="shared" si="5"/>
        <v>0</v>
      </c>
      <c r="K45" s="4">
        <f t="shared" si="6"/>
        <v>0</v>
      </c>
    </row>
    <row r="46" ht="18" customHeight="1" spans="1:11">
      <c r="A46" s="12">
        <f t="shared" si="7"/>
        <v>43</v>
      </c>
      <c r="B46" s="30" t="s">
        <v>48</v>
      </c>
      <c r="C46" s="31">
        <v>235</v>
      </c>
      <c r="D46" s="30">
        <v>180750.900000001</v>
      </c>
      <c r="G46">
        <f>VLOOKUP(B46,'[1]6期待公示数据透视'!$A:$B,2,0)</f>
        <v>235</v>
      </c>
      <c r="H46">
        <f>VLOOKUP(B46,'[1]6期待公示数据透视'!$A:$C,3,0)</f>
        <v>180750.900000001</v>
      </c>
      <c r="J46" s="4">
        <f t="shared" si="5"/>
        <v>0</v>
      </c>
      <c r="K46" s="4">
        <f t="shared" si="6"/>
        <v>0</v>
      </c>
    </row>
    <row r="47" ht="18" customHeight="1" spans="1:11">
      <c r="A47" s="12">
        <f t="shared" si="7"/>
        <v>44</v>
      </c>
      <c r="B47" s="30" t="s">
        <v>49</v>
      </c>
      <c r="C47" s="31">
        <v>224</v>
      </c>
      <c r="D47" s="30">
        <v>129718.65</v>
      </c>
      <c r="G47">
        <f>VLOOKUP(B47,'[1]6期待公示数据透视'!$A:$B,2,0)</f>
        <v>224</v>
      </c>
      <c r="H47">
        <f>VLOOKUP(B47,'[1]6期待公示数据透视'!$A:$C,3,0)</f>
        <v>129718.65</v>
      </c>
      <c r="J47" s="4">
        <f t="shared" si="5"/>
        <v>0</v>
      </c>
      <c r="K47" s="4">
        <f t="shared" si="6"/>
        <v>0</v>
      </c>
    </row>
    <row r="48" ht="18" customHeight="1" spans="1:11">
      <c r="A48" s="12">
        <f t="shared" si="7"/>
        <v>45</v>
      </c>
      <c r="B48" s="30" t="s">
        <v>50</v>
      </c>
      <c r="C48" s="31">
        <v>214</v>
      </c>
      <c r="D48" s="30">
        <v>157272.150000001</v>
      </c>
      <c r="G48">
        <f>VLOOKUP(B48,'[1]6期待公示数据透视'!$A:$B,2,0)</f>
        <v>214</v>
      </c>
      <c r="H48">
        <f>VLOOKUP(B48,'[1]6期待公示数据透视'!$A:$C,3,0)</f>
        <v>157272.150000001</v>
      </c>
      <c r="J48" s="4">
        <f t="shared" si="5"/>
        <v>0</v>
      </c>
      <c r="K48" s="4">
        <f t="shared" si="6"/>
        <v>0</v>
      </c>
    </row>
    <row r="49" ht="18" customHeight="1" spans="1:11">
      <c r="A49" s="12">
        <f t="shared" si="7"/>
        <v>46</v>
      </c>
      <c r="B49" s="30" t="s">
        <v>51</v>
      </c>
      <c r="C49" s="31">
        <v>212</v>
      </c>
      <c r="D49" s="30">
        <v>145207.72</v>
      </c>
      <c r="G49">
        <f>VLOOKUP(B49,'[1]6期待公示数据透视'!$A:$B,2,0)</f>
        <v>212</v>
      </c>
      <c r="H49">
        <f>VLOOKUP(B49,'[1]6期待公示数据透视'!$A:$C,3,0)</f>
        <v>145207.72</v>
      </c>
      <c r="J49" s="4">
        <f t="shared" si="5"/>
        <v>0</v>
      </c>
      <c r="K49" s="4">
        <f t="shared" si="6"/>
        <v>0</v>
      </c>
    </row>
    <row r="50" ht="18" customHeight="1" spans="1:11">
      <c r="A50" s="12">
        <f t="shared" ref="A50:A59" si="8">ROW()-3</f>
        <v>47</v>
      </c>
      <c r="B50" s="30" t="s">
        <v>52</v>
      </c>
      <c r="C50" s="31">
        <v>208</v>
      </c>
      <c r="D50" s="30">
        <v>118026</v>
      </c>
      <c r="G50">
        <f>VLOOKUP(B50,'[1]6期待公示数据透视'!$A:$B,2,0)</f>
        <v>208</v>
      </c>
      <c r="H50">
        <f>VLOOKUP(B50,'[1]6期待公示数据透视'!$A:$C,3,0)</f>
        <v>118026</v>
      </c>
      <c r="J50" s="4">
        <f t="shared" si="5"/>
        <v>0</v>
      </c>
      <c r="K50" s="4">
        <f t="shared" si="6"/>
        <v>0</v>
      </c>
    </row>
    <row r="51" ht="18" customHeight="1" spans="1:11">
      <c r="A51" s="12">
        <f t="shared" si="8"/>
        <v>48</v>
      </c>
      <c r="B51" s="30" t="s">
        <v>53</v>
      </c>
      <c r="C51" s="31">
        <v>184</v>
      </c>
      <c r="D51" s="30">
        <v>95062.78</v>
      </c>
      <c r="G51">
        <f>VLOOKUP(B51,'[1]6期待公示数据透视'!$A:$B,2,0)</f>
        <v>184</v>
      </c>
      <c r="H51">
        <f>VLOOKUP(B51,'[1]6期待公示数据透视'!$A:$C,3,0)</f>
        <v>95062.78</v>
      </c>
      <c r="J51" s="4">
        <f t="shared" si="5"/>
        <v>0</v>
      </c>
      <c r="K51" s="4">
        <f t="shared" si="6"/>
        <v>0</v>
      </c>
    </row>
    <row r="52" ht="18" customHeight="1" spans="1:11">
      <c r="A52" s="12">
        <f t="shared" si="8"/>
        <v>49</v>
      </c>
      <c r="B52" s="30" t="s">
        <v>54</v>
      </c>
      <c r="C52" s="31">
        <v>171</v>
      </c>
      <c r="D52" s="30">
        <v>220707.75</v>
      </c>
      <c r="G52">
        <f>VLOOKUP(B52,'[1]6期待公示数据透视'!$A:$B,2,0)</f>
        <v>171</v>
      </c>
      <c r="H52">
        <f>VLOOKUP(B52,'[1]6期待公示数据透视'!$A:$C,3,0)</f>
        <v>220707.75</v>
      </c>
      <c r="J52" s="4">
        <f t="shared" si="5"/>
        <v>0</v>
      </c>
      <c r="K52" s="4">
        <f t="shared" si="6"/>
        <v>0</v>
      </c>
    </row>
    <row r="53" ht="18" customHeight="1" spans="1:11">
      <c r="A53" s="12">
        <f t="shared" si="8"/>
        <v>50</v>
      </c>
      <c r="B53" s="30" t="s">
        <v>55</v>
      </c>
      <c r="C53" s="31">
        <v>171</v>
      </c>
      <c r="D53" s="30">
        <v>95642.9</v>
      </c>
      <c r="G53">
        <f>VLOOKUP(B53,'[1]6期待公示数据透视'!$A:$B,2,0)</f>
        <v>171</v>
      </c>
      <c r="H53">
        <f>VLOOKUP(B53,'[1]6期待公示数据透视'!$A:$C,3,0)</f>
        <v>95642.9</v>
      </c>
      <c r="J53" s="4">
        <f t="shared" si="5"/>
        <v>0</v>
      </c>
      <c r="K53" s="4">
        <f t="shared" si="6"/>
        <v>0</v>
      </c>
    </row>
    <row r="54" ht="18" customHeight="1" spans="1:11">
      <c r="A54" s="12">
        <f t="shared" si="8"/>
        <v>51</v>
      </c>
      <c r="B54" s="30" t="s">
        <v>56</v>
      </c>
      <c r="C54" s="31">
        <v>162</v>
      </c>
      <c r="D54" s="30">
        <v>101167.14</v>
      </c>
      <c r="G54">
        <f>VLOOKUP(B54,'[1]6期待公示数据透视'!$A:$B,2,0)</f>
        <v>162</v>
      </c>
      <c r="H54">
        <f>VLOOKUP(B54,'[1]6期待公示数据透视'!$A:$C,3,0)</f>
        <v>101167.14</v>
      </c>
      <c r="J54" s="4">
        <f t="shared" si="5"/>
        <v>0</v>
      </c>
      <c r="K54" s="4">
        <f t="shared" si="6"/>
        <v>0</v>
      </c>
    </row>
    <row r="55" ht="18" customHeight="1" spans="1:11">
      <c r="A55" s="12">
        <f t="shared" si="8"/>
        <v>52</v>
      </c>
      <c r="B55" s="30" t="s">
        <v>57</v>
      </c>
      <c r="C55" s="31">
        <v>158</v>
      </c>
      <c r="D55" s="30">
        <v>94325.55</v>
      </c>
      <c r="G55">
        <f>VLOOKUP(B55,'[1]6期待公示数据透视'!$A:$B,2,0)</f>
        <v>158</v>
      </c>
      <c r="H55">
        <f>VLOOKUP(B55,'[1]6期待公示数据透视'!$A:$C,3,0)</f>
        <v>94325.55</v>
      </c>
      <c r="J55" s="4">
        <f t="shared" si="5"/>
        <v>0</v>
      </c>
      <c r="K55" s="4">
        <f t="shared" si="6"/>
        <v>0</v>
      </c>
    </row>
    <row r="56" ht="18" customHeight="1" spans="1:11">
      <c r="A56" s="12">
        <f t="shared" si="8"/>
        <v>53</v>
      </c>
      <c r="B56" s="30" t="s">
        <v>58</v>
      </c>
      <c r="C56" s="31">
        <v>133</v>
      </c>
      <c r="D56" s="30">
        <v>119378.7</v>
      </c>
      <c r="G56">
        <f>VLOOKUP(B56,'[1]6期待公示数据透视'!$A:$B,2,0)</f>
        <v>133</v>
      </c>
      <c r="H56">
        <f>VLOOKUP(B56,'[1]6期待公示数据透视'!$A:$C,3,0)</f>
        <v>119378.7</v>
      </c>
      <c r="J56" s="4">
        <f t="shared" si="5"/>
        <v>0</v>
      </c>
      <c r="K56" s="4">
        <f t="shared" si="6"/>
        <v>0</v>
      </c>
    </row>
    <row r="57" ht="18" customHeight="1" spans="1:11">
      <c r="A57" s="12">
        <f t="shared" si="8"/>
        <v>54</v>
      </c>
      <c r="B57" s="30" t="s">
        <v>59</v>
      </c>
      <c r="C57" s="31">
        <v>127</v>
      </c>
      <c r="D57" s="30">
        <v>67973.55</v>
      </c>
      <c r="G57">
        <f>VLOOKUP(B57,'[1]6期待公示数据透视'!$A:$B,2,0)</f>
        <v>127</v>
      </c>
      <c r="H57">
        <f>VLOOKUP(B57,'[1]6期待公示数据透视'!$A:$C,3,0)</f>
        <v>67973.55</v>
      </c>
      <c r="J57" s="4">
        <f t="shared" si="5"/>
        <v>0</v>
      </c>
      <c r="K57" s="4">
        <f t="shared" si="6"/>
        <v>0</v>
      </c>
    </row>
    <row r="58" ht="18" customHeight="1" spans="1:11">
      <c r="A58" s="12">
        <f t="shared" si="8"/>
        <v>55</v>
      </c>
      <c r="B58" s="30" t="s">
        <v>60</v>
      </c>
      <c r="C58" s="31">
        <v>123</v>
      </c>
      <c r="D58" s="30">
        <v>85256.68</v>
      </c>
      <c r="G58">
        <f>VLOOKUP(B58,'[1]6期待公示数据透视'!$A:$B,2,0)</f>
        <v>123</v>
      </c>
      <c r="H58">
        <f>VLOOKUP(B58,'[1]6期待公示数据透视'!$A:$C,3,0)</f>
        <v>85256.68</v>
      </c>
      <c r="J58" s="4">
        <f t="shared" si="5"/>
        <v>0</v>
      </c>
      <c r="K58" s="4">
        <f t="shared" si="6"/>
        <v>0</v>
      </c>
    </row>
    <row r="59" ht="18" customHeight="1" spans="1:11">
      <c r="A59" s="12">
        <f t="shared" si="8"/>
        <v>56</v>
      </c>
      <c r="B59" s="30" t="s">
        <v>61</v>
      </c>
      <c r="C59" s="31">
        <v>80</v>
      </c>
      <c r="D59" s="30">
        <v>85856.4000000001</v>
      </c>
      <c r="G59">
        <f>VLOOKUP(B59,'[1]6期待公示数据透视'!$A:$B,2,0)</f>
        <v>80</v>
      </c>
      <c r="H59">
        <f>VLOOKUP(B59,'[1]6期待公示数据透视'!$A:$C,3,0)</f>
        <v>85856.4000000001</v>
      </c>
      <c r="J59" s="4">
        <f t="shared" si="5"/>
        <v>0</v>
      </c>
      <c r="K59" s="4">
        <f t="shared" si="6"/>
        <v>0</v>
      </c>
    </row>
    <row r="60" ht="18" customHeight="1" spans="1:11">
      <c r="A60" s="12">
        <f t="shared" ref="A60:A69" si="9">ROW()-3</f>
        <v>57</v>
      </c>
      <c r="B60" s="30" t="s">
        <v>62</v>
      </c>
      <c r="C60" s="31">
        <v>80</v>
      </c>
      <c r="D60" s="30">
        <v>50821.7999999999</v>
      </c>
      <c r="G60">
        <f>VLOOKUP(B60,'[1]6期待公示数据透视'!$A:$B,2,0)</f>
        <v>80</v>
      </c>
      <c r="H60">
        <f>VLOOKUP(B60,'[1]6期待公示数据透视'!$A:$C,3,0)</f>
        <v>50821.7999999999</v>
      </c>
      <c r="J60" s="4">
        <f t="shared" si="5"/>
        <v>0</v>
      </c>
      <c r="K60" s="4">
        <f t="shared" si="6"/>
        <v>0</v>
      </c>
    </row>
    <row r="61" ht="18" customHeight="1" spans="1:11">
      <c r="A61" s="12">
        <f t="shared" si="9"/>
        <v>58</v>
      </c>
      <c r="B61" s="30" t="s">
        <v>63</v>
      </c>
      <c r="C61" s="31">
        <v>79</v>
      </c>
      <c r="D61" s="30">
        <v>90034.65</v>
      </c>
      <c r="G61">
        <f>VLOOKUP(B61,'[1]6期待公示数据透视'!$A:$B,2,0)</f>
        <v>79</v>
      </c>
      <c r="H61">
        <f>VLOOKUP(B61,'[1]6期待公示数据透视'!$A:$C,3,0)</f>
        <v>90034.65</v>
      </c>
      <c r="J61" s="4">
        <f t="shared" si="5"/>
        <v>0</v>
      </c>
      <c r="K61" s="4">
        <f t="shared" si="6"/>
        <v>0</v>
      </c>
    </row>
    <row r="62" ht="18" customHeight="1" spans="1:11">
      <c r="A62" s="12">
        <f t="shared" si="9"/>
        <v>59</v>
      </c>
      <c r="B62" s="30" t="s">
        <v>64</v>
      </c>
      <c r="C62" s="31">
        <v>77</v>
      </c>
      <c r="D62" s="30">
        <v>38808.2999999999</v>
      </c>
      <c r="G62">
        <f>VLOOKUP(B62,'[1]6期待公示数据透视'!$A:$B,2,0)</f>
        <v>77</v>
      </c>
      <c r="H62">
        <f>VLOOKUP(B62,'[1]6期待公示数据透视'!$A:$C,3,0)</f>
        <v>38808.2999999999</v>
      </c>
      <c r="J62" s="4">
        <f t="shared" si="5"/>
        <v>0</v>
      </c>
      <c r="K62" s="4">
        <f t="shared" si="6"/>
        <v>0</v>
      </c>
    </row>
    <row r="63" ht="18" customHeight="1" spans="1:11">
      <c r="A63" s="12">
        <f t="shared" si="9"/>
        <v>60</v>
      </c>
      <c r="B63" s="30" t="s">
        <v>65</v>
      </c>
      <c r="C63" s="31">
        <v>71</v>
      </c>
      <c r="D63" s="30">
        <v>80305.5</v>
      </c>
      <c r="G63">
        <f>VLOOKUP(B63,'[1]6期待公示数据透视'!$A:$B,2,0)</f>
        <v>71</v>
      </c>
      <c r="H63">
        <f>VLOOKUP(B63,'[1]6期待公示数据透视'!$A:$C,3,0)</f>
        <v>80305.5</v>
      </c>
      <c r="J63" s="4">
        <f t="shared" si="5"/>
        <v>0</v>
      </c>
      <c r="K63" s="4">
        <f t="shared" si="6"/>
        <v>0</v>
      </c>
    </row>
    <row r="64" ht="18" customHeight="1" spans="1:11">
      <c r="A64" s="12">
        <f t="shared" si="9"/>
        <v>61</v>
      </c>
      <c r="B64" s="30" t="s">
        <v>66</v>
      </c>
      <c r="C64" s="31">
        <v>55</v>
      </c>
      <c r="D64" s="30">
        <v>40633.35</v>
      </c>
      <c r="G64">
        <f>VLOOKUP(B64,'[1]6期待公示数据透视'!$A:$B,2,0)</f>
        <v>55</v>
      </c>
      <c r="H64">
        <f>VLOOKUP(B64,'[1]6期待公示数据透视'!$A:$C,3,0)</f>
        <v>40633.35</v>
      </c>
      <c r="J64" s="4">
        <f t="shared" si="5"/>
        <v>0</v>
      </c>
      <c r="K64" s="4">
        <f t="shared" si="6"/>
        <v>0</v>
      </c>
    </row>
    <row r="65" ht="18" customHeight="1" spans="1:11">
      <c r="A65" s="12">
        <f t="shared" si="9"/>
        <v>62</v>
      </c>
      <c r="B65" s="30" t="s">
        <v>67</v>
      </c>
      <c r="C65" s="31">
        <v>47</v>
      </c>
      <c r="D65" s="30">
        <v>23816.7</v>
      </c>
      <c r="G65">
        <f>VLOOKUP(B65,'[1]6期待公示数据透视'!$A:$B,2,0)</f>
        <v>47</v>
      </c>
      <c r="H65">
        <f>VLOOKUP(B65,'[1]6期待公示数据透视'!$A:$C,3,0)</f>
        <v>23816.7</v>
      </c>
      <c r="J65" s="4">
        <f t="shared" si="5"/>
        <v>0</v>
      </c>
      <c r="K65" s="4">
        <f t="shared" si="6"/>
        <v>0</v>
      </c>
    </row>
    <row r="66" ht="18" customHeight="1" spans="1:11">
      <c r="A66" s="12">
        <f t="shared" si="9"/>
        <v>63</v>
      </c>
      <c r="B66" s="30" t="s">
        <v>68</v>
      </c>
      <c r="C66" s="31">
        <v>44</v>
      </c>
      <c r="D66" s="30">
        <v>45994.95</v>
      </c>
      <c r="G66">
        <f>VLOOKUP(B66,'[1]6期待公示数据透视'!$A:$B,2,0)</f>
        <v>44</v>
      </c>
      <c r="H66">
        <f>VLOOKUP(B66,'[1]6期待公示数据透视'!$A:$C,3,0)</f>
        <v>45994.95</v>
      </c>
      <c r="J66" s="4">
        <f t="shared" si="5"/>
        <v>0</v>
      </c>
      <c r="K66" s="4">
        <f t="shared" si="6"/>
        <v>0</v>
      </c>
    </row>
    <row r="67" ht="18" customHeight="1" spans="1:11">
      <c r="A67" s="12">
        <f t="shared" si="9"/>
        <v>64</v>
      </c>
      <c r="B67" s="30" t="s">
        <v>69</v>
      </c>
      <c r="C67" s="31">
        <v>41</v>
      </c>
      <c r="D67" s="30">
        <v>46875.6</v>
      </c>
      <c r="G67">
        <f>VLOOKUP(B67,'[1]6期待公示数据透视'!$A:$B,2,0)</f>
        <v>41</v>
      </c>
      <c r="H67">
        <f>VLOOKUP(B67,'[1]6期待公示数据透视'!$A:$C,3,0)</f>
        <v>46875.6</v>
      </c>
      <c r="J67" s="4">
        <f t="shared" si="5"/>
        <v>0</v>
      </c>
      <c r="K67" s="4">
        <f t="shared" si="6"/>
        <v>0</v>
      </c>
    </row>
    <row r="68" ht="18" customHeight="1" spans="1:11">
      <c r="A68" s="12">
        <f t="shared" si="9"/>
        <v>65</v>
      </c>
      <c r="B68" s="30" t="s">
        <v>70</v>
      </c>
      <c r="C68" s="31">
        <v>40</v>
      </c>
      <c r="D68" s="30">
        <v>38517.15</v>
      </c>
      <c r="G68">
        <f>VLOOKUP(B68,'[1]6期待公示数据透视'!$A:$B,2,0)</f>
        <v>40</v>
      </c>
      <c r="H68">
        <f>VLOOKUP(B68,'[1]6期待公示数据透视'!$A:$C,3,0)</f>
        <v>38517.15</v>
      </c>
      <c r="J68" s="4">
        <f t="shared" si="5"/>
        <v>0</v>
      </c>
      <c r="K68" s="4">
        <f t="shared" si="6"/>
        <v>0</v>
      </c>
    </row>
    <row r="69" ht="18" customHeight="1" spans="1:11">
      <c r="A69" s="12">
        <f t="shared" si="9"/>
        <v>66</v>
      </c>
      <c r="B69" s="30" t="s">
        <v>71</v>
      </c>
      <c r="C69" s="31">
        <v>36</v>
      </c>
      <c r="D69" s="30">
        <v>47382</v>
      </c>
      <c r="G69">
        <f>VLOOKUP(B69,'[1]6期待公示数据透视'!$A:$B,2,0)</f>
        <v>36</v>
      </c>
      <c r="H69">
        <f>VLOOKUP(B69,'[1]6期待公示数据透视'!$A:$C,3,0)</f>
        <v>47382</v>
      </c>
      <c r="J69" s="4">
        <f>+C69-G69</f>
        <v>0</v>
      </c>
      <c r="K69" s="4">
        <f>+D69-H69</f>
        <v>0</v>
      </c>
    </row>
    <row r="70" ht="18" customHeight="1" spans="1:11">
      <c r="A70" s="12">
        <f t="shared" ref="A70:A79" si="10">ROW()-3</f>
        <v>67</v>
      </c>
      <c r="B70" s="30" t="s">
        <v>72</v>
      </c>
      <c r="C70" s="31">
        <v>24</v>
      </c>
      <c r="D70" s="30">
        <v>26204.55</v>
      </c>
      <c r="G70">
        <f>VLOOKUP(B70,'[1]6期待公示数据透视'!$A:$B,2,0)</f>
        <v>24</v>
      </c>
      <c r="H70">
        <f>VLOOKUP(B70,'[1]6期待公示数据透视'!$A:$C,3,0)</f>
        <v>26204.55</v>
      </c>
      <c r="J70" s="4">
        <f>+C70-G70</f>
        <v>0</v>
      </c>
      <c r="K70" s="4">
        <f>+D70-H70</f>
        <v>0</v>
      </c>
    </row>
    <row r="71" ht="18" customHeight="1" spans="1:11">
      <c r="A71" s="12">
        <f t="shared" si="10"/>
        <v>68</v>
      </c>
      <c r="B71" s="30" t="s">
        <v>73</v>
      </c>
      <c r="C71" s="31">
        <v>17</v>
      </c>
      <c r="D71" s="30">
        <v>19588.2</v>
      </c>
      <c r="G71">
        <f>VLOOKUP(B71,'[1]6期待公示数据透视'!$A:$B,2,0)</f>
        <v>17</v>
      </c>
      <c r="H71">
        <f>VLOOKUP(B71,'[1]6期待公示数据透视'!$A:$C,3,0)</f>
        <v>19588.2</v>
      </c>
      <c r="J71" s="4">
        <f>+C71-G71</f>
        <v>0</v>
      </c>
      <c r="K71" s="4">
        <f>+D71-H71</f>
        <v>0</v>
      </c>
    </row>
    <row r="72" ht="18" customHeight="1" spans="1:11">
      <c r="A72" s="12">
        <f t="shared" si="10"/>
        <v>69</v>
      </c>
      <c r="B72" s="30" t="s">
        <v>74</v>
      </c>
      <c r="C72" s="31">
        <v>16</v>
      </c>
      <c r="D72" s="30">
        <v>19287.6</v>
      </c>
      <c r="G72">
        <f>VLOOKUP(B72,'[1]6期待公示数据透视'!$A:$B,2,0)</f>
        <v>16</v>
      </c>
      <c r="H72">
        <f>VLOOKUP(B72,'[1]6期待公示数据透视'!$A:$C,3,0)</f>
        <v>19287.6</v>
      </c>
      <c r="J72" s="4">
        <f>+C72-G72</f>
        <v>0</v>
      </c>
      <c r="K72" s="4">
        <f>+D72-H72</f>
        <v>0</v>
      </c>
    </row>
    <row r="73" ht="18" customHeight="1" spans="1:11">
      <c r="A73" s="12">
        <f t="shared" si="10"/>
        <v>70</v>
      </c>
      <c r="B73" s="30" t="s">
        <v>75</v>
      </c>
      <c r="C73" s="31">
        <v>15</v>
      </c>
      <c r="D73" s="30">
        <v>13805.25</v>
      </c>
      <c r="G73">
        <f>VLOOKUP(B73,'[1]6期待公示数据透视'!$A:$B,2,0)</f>
        <v>15</v>
      </c>
      <c r="H73">
        <f>VLOOKUP(B73,'[1]6期待公示数据透视'!$A:$C,3,0)</f>
        <v>13805.25</v>
      </c>
      <c r="J73" s="4">
        <f>+C73-G73</f>
        <v>0</v>
      </c>
      <c r="K73" s="4">
        <f>+D73-H73</f>
        <v>0</v>
      </c>
    </row>
    <row r="74" ht="18" customHeight="1" spans="1:11">
      <c r="A74" s="12">
        <f t="shared" si="10"/>
        <v>71</v>
      </c>
      <c r="B74" s="30" t="s">
        <v>76</v>
      </c>
      <c r="C74" s="31">
        <v>13</v>
      </c>
      <c r="D74" s="30">
        <v>15201.9</v>
      </c>
      <c r="G74">
        <f>VLOOKUP(B74,'[1]6期待公示数据透视'!$A:$B,2,0)</f>
        <v>13</v>
      </c>
      <c r="H74">
        <f>VLOOKUP(B74,'[1]6期待公示数据透视'!$A:$C,3,0)</f>
        <v>15201.9</v>
      </c>
      <c r="J74" s="4">
        <f>+C74-G74</f>
        <v>0</v>
      </c>
      <c r="K74" s="4">
        <f>+D74-H74</f>
        <v>0</v>
      </c>
    </row>
    <row r="75" ht="18" customHeight="1" spans="1:11">
      <c r="A75" s="12">
        <f t="shared" si="10"/>
        <v>72</v>
      </c>
      <c r="B75" s="30" t="s">
        <v>77</v>
      </c>
      <c r="C75" s="31">
        <v>11</v>
      </c>
      <c r="D75" s="30">
        <v>11668.5</v>
      </c>
      <c r="G75">
        <f>VLOOKUP(B75,'[1]6期待公示数据透视'!$A:$B,2,0)</f>
        <v>11</v>
      </c>
      <c r="H75">
        <f>VLOOKUP(B75,'[1]6期待公示数据透视'!$A:$C,3,0)</f>
        <v>11668.5</v>
      </c>
      <c r="J75" s="4">
        <f>+C75-G75</f>
        <v>0</v>
      </c>
      <c r="K75" s="4">
        <f>+D75-H75</f>
        <v>0</v>
      </c>
    </row>
    <row r="76" ht="18" customHeight="1" spans="1:11">
      <c r="A76" s="12">
        <f t="shared" si="10"/>
        <v>73</v>
      </c>
      <c r="B76" s="30" t="s">
        <v>78</v>
      </c>
      <c r="C76" s="31">
        <v>10</v>
      </c>
      <c r="D76" s="30">
        <v>13177.5</v>
      </c>
      <c r="G76">
        <f>VLOOKUP(B76,'[1]6期待公示数据透视'!$A:$B,2,0)</f>
        <v>10</v>
      </c>
      <c r="H76">
        <f>VLOOKUP(B76,'[1]6期待公示数据透视'!$A:$C,3,0)</f>
        <v>13177.5</v>
      </c>
      <c r="J76" s="4">
        <f>+C76-G76</f>
        <v>0</v>
      </c>
      <c r="K76" s="4">
        <f>+D76-H76</f>
        <v>0</v>
      </c>
    </row>
    <row r="77" ht="18" customHeight="1" spans="1:11">
      <c r="A77" s="12">
        <f t="shared" si="10"/>
        <v>74</v>
      </c>
      <c r="B77" s="30" t="s">
        <v>79</v>
      </c>
      <c r="C77" s="31">
        <v>6</v>
      </c>
      <c r="D77" s="30">
        <v>5055.15</v>
      </c>
      <c r="G77">
        <f>VLOOKUP(B77,'[1]6期待公示数据透视'!$A:$B,2,0)</f>
        <v>6</v>
      </c>
      <c r="H77">
        <f>VLOOKUP(B77,'[1]6期待公示数据透视'!$A:$C,3,0)</f>
        <v>5055.15</v>
      </c>
      <c r="J77" s="4">
        <f>+C77-G77</f>
        <v>0</v>
      </c>
      <c r="K77" s="4">
        <f>+D77-H77</f>
        <v>0</v>
      </c>
    </row>
    <row r="78" ht="18" customHeight="1" spans="1:11">
      <c r="A78" s="12">
        <f t="shared" si="10"/>
        <v>75</v>
      </c>
      <c r="B78" s="30" t="s">
        <v>80</v>
      </c>
      <c r="C78" s="31">
        <v>5</v>
      </c>
      <c r="D78" s="30">
        <v>5249.25</v>
      </c>
      <c r="G78">
        <f>VLOOKUP(B78,'[1]6期待公示数据透视'!$A:$B,2,0)</f>
        <v>5</v>
      </c>
      <c r="H78">
        <f>VLOOKUP(B78,'[1]6期待公示数据透视'!$A:$C,3,0)</f>
        <v>5249.25</v>
      </c>
      <c r="J78" s="4">
        <f>+C78-G78</f>
        <v>0</v>
      </c>
      <c r="K78" s="4">
        <f>+D78-H78</f>
        <v>0</v>
      </c>
    </row>
    <row r="79" ht="18" customHeight="1" spans="1:11">
      <c r="A79" s="12">
        <f t="shared" si="10"/>
        <v>76</v>
      </c>
      <c r="B79" s="30" t="s">
        <v>81</v>
      </c>
      <c r="C79" s="31">
        <v>4</v>
      </c>
      <c r="D79" s="30">
        <v>4019.4</v>
      </c>
      <c r="G79">
        <f>VLOOKUP(B79,'[1]6期待公示数据透视'!$A:$B,2,0)</f>
        <v>4</v>
      </c>
      <c r="H79">
        <f>VLOOKUP(B79,'[1]6期待公示数据透视'!$A:$C,3,0)</f>
        <v>4019.4</v>
      </c>
      <c r="J79" s="4">
        <f>+C79-G79</f>
        <v>0</v>
      </c>
      <c r="K79" s="4">
        <f>+D79-H79</f>
        <v>0</v>
      </c>
    </row>
    <row r="80" ht="18" customHeight="1" spans="1:11">
      <c r="A80" s="32" t="s">
        <v>82</v>
      </c>
      <c r="B80" s="33"/>
      <c r="C80" s="31">
        <f>SUM(C4:C79)</f>
        <v>48070</v>
      </c>
      <c r="D80" s="30">
        <f>SUM(D4:D79)</f>
        <v>28619265.81</v>
      </c>
      <c r="G80">
        <f>SUM(G4:G79)</f>
        <v>48070</v>
      </c>
      <c r="H80" s="4">
        <f>SUM(H4:H79)</f>
        <v>28619265.81</v>
      </c>
      <c r="J80" s="4">
        <f>+C80-G80</f>
        <v>0</v>
      </c>
      <c r="K80" s="4">
        <f>+D80-H80</f>
        <v>2.98023223876953e-8</v>
      </c>
    </row>
  </sheetData>
  <mergeCells count="2">
    <mergeCell ref="A1:D1"/>
    <mergeCell ref="A80:B80"/>
  </mergeCells>
  <pageMargins left="1.33819444444444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0"/>
  <sheetViews>
    <sheetView workbookViewId="0">
      <selection activeCell="F1" sqref="F1"/>
    </sheetView>
  </sheetViews>
  <sheetFormatPr defaultColWidth="9" defaultRowHeight="13.5" outlineLevelCol="5"/>
  <cols>
    <col min="1" max="1" width="9" style="1"/>
    <col min="2" max="2" width="36.1833333333333" style="2" customWidth="1"/>
    <col min="3" max="3" width="17" style="3" customWidth="1"/>
    <col min="4" max="4" width="18.7583333333333" style="4" customWidth="1"/>
  </cols>
  <sheetData>
    <row r="1" ht="58" customHeight="1" spans="1:6">
      <c r="A1" s="5" t="s">
        <v>83</v>
      </c>
      <c r="B1" s="5"/>
      <c r="C1" s="5"/>
      <c r="D1" s="6"/>
      <c r="F1" s="7" t="s">
        <v>84</v>
      </c>
    </row>
    <row r="2" ht="28" customHeight="1" spans="1:6">
      <c r="A2" s="8"/>
      <c r="B2" s="9"/>
      <c r="C2" s="10"/>
      <c r="D2" s="11" t="s">
        <v>1</v>
      </c>
    </row>
    <row r="3" ht="24" customHeight="1" spans="1:6">
      <c r="A3" s="12" t="s">
        <v>2</v>
      </c>
      <c r="B3" s="13" t="s">
        <v>3</v>
      </c>
      <c r="C3" s="14" t="s">
        <v>4</v>
      </c>
      <c r="D3" s="14" t="s">
        <v>5</v>
      </c>
    </row>
    <row r="4" spans="1:6">
      <c r="A4" s="12">
        <v>1</v>
      </c>
      <c r="B4" s="15" t="s">
        <v>42</v>
      </c>
      <c r="C4" s="15">
        <v>295</v>
      </c>
      <c r="D4" s="16">
        <v>255965.249999999</v>
      </c>
    </row>
    <row r="5" spans="1:6">
      <c r="A5" s="12">
        <v>2</v>
      </c>
      <c r="B5" s="15" t="s">
        <v>59</v>
      </c>
      <c r="C5" s="15">
        <v>245</v>
      </c>
      <c r="D5" s="16">
        <v>254727.15</v>
      </c>
    </row>
    <row r="6" spans="1:6">
      <c r="A6" s="12">
        <v>3</v>
      </c>
      <c r="B6" s="15" t="s">
        <v>31</v>
      </c>
      <c r="C6" s="15">
        <v>59</v>
      </c>
      <c r="D6" s="16">
        <v>82338.6</v>
      </c>
    </row>
    <row r="7" spans="1:6">
      <c r="A7" s="12">
        <v>4</v>
      </c>
      <c r="B7" s="15" t="s">
        <v>6</v>
      </c>
      <c r="C7" s="15">
        <v>59</v>
      </c>
      <c r="D7" s="16">
        <v>54559.2</v>
      </c>
    </row>
    <row r="8" spans="1:6">
      <c r="A8" s="12">
        <v>5</v>
      </c>
      <c r="B8" s="15" t="s">
        <v>57</v>
      </c>
      <c r="C8" s="15">
        <v>55</v>
      </c>
      <c r="D8" s="16">
        <v>45649.95</v>
      </c>
    </row>
    <row r="9" spans="1:6">
      <c r="A9" s="12">
        <v>6</v>
      </c>
      <c r="B9" s="15" t="s">
        <v>56</v>
      </c>
      <c r="C9" s="15">
        <v>57</v>
      </c>
      <c r="D9" s="16">
        <v>39539.32</v>
      </c>
      <c r="E9" s="17"/>
    </row>
    <row r="10" spans="1:6">
      <c r="A10" s="12">
        <v>7</v>
      </c>
      <c r="B10" s="15" t="s">
        <v>85</v>
      </c>
      <c r="C10" s="15">
        <v>21</v>
      </c>
      <c r="D10" s="16">
        <v>36040</v>
      </c>
    </row>
    <row r="11" spans="1:6">
      <c r="A11" s="12">
        <v>8</v>
      </c>
      <c r="B11" s="15" t="s">
        <v>36</v>
      </c>
      <c r="C11" s="15">
        <v>31</v>
      </c>
      <c r="D11" s="16">
        <v>32226.8</v>
      </c>
    </row>
    <row r="12" spans="1:6">
      <c r="A12" s="12">
        <v>9</v>
      </c>
      <c r="B12" s="15" t="s">
        <v>7</v>
      </c>
      <c r="C12" s="15">
        <v>44</v>
      </c>
      <c r="D12" s="16">
        <v>31771.4</v>
      </c>
    </row>
    <row r="13" spans="1:6">
      <c r="A13" s="12">
        <v>10</v>
      </c>
      <c r="B13" s="15" t="s">
        <v>86</v>
      </c>
      <c r="C13" s="15">
        <v>25</v>
      </c>
      <c r="D13" s="16">
        <v>27474.55</v>
      </c>
    </row>
    <row r="14" spans="1:6">
      <c r="A14" s="12">
        <v>11</v>
      </c>
      <c r="B14" s="15" t="s">
        <v>38</v>
      </c>
      <c r="C14" s="15">
        <v>22</v>
      </c>
      <c r="D14" s="16">
        <v>26745.35</v>
      </c>
    </row>
    <row r="15" spans="1:6">
      <c r="A15" s="12">
        <v>12</v>
      </c>
      <c r="B15" s="15" t="s">
        <v>9</v>
      </c>
      <c r="C15" s="15">
        <v>30</v>
      </c>
      <c r="D15" s="16">
        <v>25571.8</v>
      </c>
    </row>
    <row r="16" spans="1:6">
      <c r="A16" s="12">
        <v>13</v>
      </c>
      <c r="B16" s="15" t="s">
        <v>8</v>
      </c>
      <c r="C16" s="15">
        <v>29</v>
      </c>
      <c r="D16" s="16">
        <v>25305.2</v>
      </c>
    </row>
    <row r="17" spans="1:4">
      <c r="A17" s="12">
        <v>14</v>
      </c>
      <c r="B17" s="15" t="s">
        <v>62</v>
      </c>
      <c r="C17" s="15">
        <v>23</v>
      </c>
      <c r="D17" s="16">
        <v>24195.85</v>
      </c>
    </row>
    <row r="18" spans="1:4">
      <c r="A18" s="12">
        <v>15</v>
      </c>
      <c r="B18" s="15" t="s">
        <v>15</v>
      </c>
      <c r="C18" s="15">
        <v>30</v>
      </c>
      <c r="D18" s="16">
        <v>23970.25</v>
      </c>
    </row>
    <row r="19" spans="1:4">
      <c r="A19" s="12">
        <v>16</v>
      </c>
      <c r="B19" s="15" t="s">
        <v>28</v>
      </c>
      <c r="C19" s="15">
        <v>23</v>
      </c>
      <c r="D19" s="16">
        <v>23513.8</v>
      </c>
    </row>
    <row r="20" spans="1:4">
      <c r="A20" s="12">
        <v>17</v>
      </c>
      <c r="B20" s="15" t="s">
        <v>17</v>
      </c>
      <c r="C20" s="15">
        <v>25</v>
      </c>
      <c r="D20" s="16">
        <v>23051.5</v>
      </c>
    </row>
    <row r="21" spans="1:4">
      <c r="A21" s="12">
        <v>18</v>
      </c>
      <c r="B21" s="15" t="s">
        <v>53</v>
      </c>
      <c r="C21" s="15">
        <v>29</v>
      </c>
      <c r="D21" s="16">
        <v>22687.22</v>
      </c>
    </row>
    <row r="22" spans="1:4">
      <c r="A22" s="12">
        <v>19</v>
      </c>
      <c r="B22" s="15" t="s">
        <v>87</v>
      </c>
      <c r="C22" s="15">
        <v>31</v>
      </c>
      <c r="D22" s="16">
        <v>20618.2</v>
      </c>
    </row>
    <row r="23" spans="1:4">
      <c r="A23" s="12">
        <v>20</v>
      </c>
      <c r="B23" s="15" t="s">
        <v>18</v>
      </c>
      <c r="C23" s="15">
        <v>19</v>
      </c>
      <c r="D23" s="16">
        <v>18789.55</v>
      </c>
    </row>
    <row r="24" spans="1:4">
      <c r="A24" s="12">
        <v>21</v>
      </c>
      <c r="B24" s="15" t="s">
        <v>88</v>
      </c>
      <c r="C24" s="15">
        <v>18</v>
      </c>
      <c r="D24" s="16">
        <v>18551.9</v>
      </c>
    </row>
    <row r="25" spans="1:4">
      <c r="A25" s="12">
        <v>22</v>
      </c>
      <c r="B25" s="15" t="s">
        <v>89</v>
      </c>
      <c r="C25" s="15">
        <v>18</v>
      </c>
      <c r="D25" s="16">
        <v>18299.45</v>
      </c>
    </row>
    <row r="26" spans="1:4">
      <c r="A26" s="12">
        <v>23</v>
      </c>
      <c r="B26" s="15" t="s">
        <v>90</v>
      </c>
      <c r="C26" s="15">
        <v>15</v>
      </c>
      <c r="D26" s="16">
        <v>15928.2</v>
      </c>
    </row>
    <row r="27" spans="1:4">
      <c r="A27" s="12">
        <v>24</v>
      </c>
      <c r="B27" s="15" t="s">
        <v>91</v>
      </c>
      <c r="C27" s="15">
        <v>17</v>
      </c>
      <c r="D27" s="16">
        <v>15060.75</v>
      </c>
    </row>
    <row r="28" spans="1:4">
      <c r="A28" s="12">
        <v>25</v>
      </c>
      <c r="B28" s="15" t="s">
        <v>92</v>
      </c>
      <c r="C28" s="15">
        <v>12</v>
      </c>
      <c r="D28" s="16">
        <v>14777.9</v>
      </c>
    </row>
    <row r="29" spans="1:4">
      <c r="A29" s="12">
        <v>26</v>
      </c>
      <c r="B29" s="15" t="s">
        <v>11</v>
      </c>
      <c r="C29" s="15">
        <v>14</v>
      </c>
      <c r="D29" s="16">
        <v>14423.2</v>
      </c>
    </row>
    <row r="30" spans="1:4">
      <c r="A30" s="12">
        <v>27</v>
      </c>
      <c r="B30" s="15" t="s">
        <v>93</v>
      </c>
      <c r="C30" s="15">
        <v>16</v>
      </c>
      <c r="D30" s="16">
        <v>14126.4</v>
      </c>
    </row>
    <row r="31" spans="1:4">
      <c r="A31" s="12">
        <v>28</v>
      </c>
      <c r="B31" s="15" t="s">
        <v>70</v>
      </c>
      <c r="C31" s="15">
        <v>11</v>
      </c>
      <c r="D31" s="16">
        <v>13877.2</v>
      </c>
    </row>
    <row r="32" spans="1:4">
      <c r="A32" s="12">
        <v>29</v>
      </c>
      <c r="B32" s="15" t="s">
        <v>19</v>
      </c>
      <c r="C32" s="15">
        <v>23</v>
      </c>
      <c r="D32" s="16">
        <v>13285.45</v>
      </c>
    </row>
    <row r="33" spans="1:4">
      <c r="A33" s="12">
        <v>30</v>
      </c>
      <c r="B33" s="15" t="s">
        <v>65</v>
      </c>
      <c r="C33" s="15">
        <v>9</v>
      </c>
      <c r="D33" s="16">
        <v>13135.5</v>
      </c>
    </row>
    <row r="34" spans="1:4">
      <c r="A34" s="12">
        <v>31</v>
      </c>
      <c r="B34" s="15" t="s">
        <v>37</v>
      </c>
      <c r="C34" s="15">
        <v>8</v>
      </c>
      <c r="D34" s="16">
        <v>10915.6</v>
      </c>
    </row>
    <row r="35" spans="1:4">
      <c r="A35" s="12">
        <v>32</v>
      </c>
      <c r="B35" s="15" t="s">
        <v>22</v>
      </c>
      <c r="C35" s="15">
        <v>13</v>
      </c>
      <c r="D35" s="16">
        <v>10701.4</v>
      </c>
    </row>
    <row r="36" spans="1:4">
      <c r="A36" s="12">
        <v>33</v>
      </c>
      <c r="B36" s="15" t="s">
        <v>60</v>
      </c>
      <c r="C36" s="15">
        <v>9</v>
      </c>
      <c r="D36" s="16">
        <v>10667.4</v>
      </c>
    </row>
    <row r="37" spans="1:4">
      <c r="A37" s="12">
        <v>34</v>
      </c>
      <c r="B37" s="15" t="s">
        <v>25</v>
      </c>
      <c r="C37" s="15">
        <v>15</v>
      </c>
      <c r="D37" s="16">
        <v>10490</v>
      </c>
    </row>
    <row r="38" spans="1:4">
      <c r="A38" s="12">
        <v>35</v>
      </c>
      <c r="B38" s="15" t="s">
        <v>94</v>
      </c>
      <c r="C38" s="15">
        <v>8</v>
      </c>
      <c r="D38" s="16">
        <v>10239</v>
      </c>
    </row>
    <row r="39" spans="1:4">
      <c r="A39" s="12">
        <v>36</v>
      </c>
      <c r="B39" s="15" t="s">
        <v>41</v>
      </c>
      <c r="C39" s="15">
        <v>6</v>
      </c>
      <c r="D39" s="16">
        <v>9817.6</v>
      </c>
    </row>
    <row r="40" spans="1:4">
      <c r="A40" s="12">
        <v>37</v>
      </c>
      <c r="B40" s="15" t="s">
        <v>95</v>
      </c>
      <c r="C40" s="15">
        <v>9</v>
      </c>
      <c r="D40" s="16">
        <v>8748</v>
      </c>
    </row>
    <row r="41" spans="1:4">
      <c r="A41" s="12">
        <v>38</v>
      </c>
      <c r="B41" s="15" t="s">
        <v>96</v>
      </c>
      <c r="C41" s="15">
        <v>6</v>
      </c>
      <c r="D41" s="16">
        <v>8431.85</v>
      </c>
    </row>
    <row r="42" spans="1:4">
      <c r="A42" s="12">
        <v>39</v>
      </c>
      <c r="B42" s="15" t="s">
        <v>20</v>
      </c>
      <c r="C42" s="15">
        <v>10</v>
      </c>
      <c r="D42" s="16">
        <v>8381.8</v>
      </c>
    </row>
    <row r="43" spans="1:4">
      <c r="A43" s="12">
        <v>40</v>
      </c>
      <c r="B43" s="15" t="s">
        <v>55</v>
      </c>
      <c r="C43" s="15">
        <v>7</v>
      </c>
      <c r="D43" s="16">
        <v>8306</v>
      </c>
    </row>
    <row r="44" spans="1:4">
      <c r="A44" s="12">
        <v>41</v>
      </c>
      <c r="B44" s="15" t="s">
        <v>97</v>
      </c>
      <c r="C44" s="15">
        <v>5</v>
      </c>
      <c r="D44" s="16">
        <v>8249.45</v>
      </c>
    </row>
    <row r="45" spans="1:4">
      <c r="A45" s="12">
        <v>42</v>
      </c>
      <c r="B45" s="15" t="s">
        <v>26</v>
      </c>
      <c r="C45" s="15">
        <v>8</v>
      </c>
      <c r="D45" s="16">
        <v>7939</v>
      </c>
    </row>
    <row r="46" spans="1:4">
      <c r="A46" s="12">
        <v>43</v>
      </c>
      <c r="B46" s="15" t="s">
        <v>98</v>
      </c>
      <c r="C46" s="15">
        <v>8</v>
      </c>
      <c r="D46" s="16">
        <v>7921.1</v>
      </c>
    </row>
    <row r="47" spans="1:4">
      <c r="A47" s="12">
        <v>44</v>
      </c>
      <c r="B47" s="15" t="s">
        <v>32</v>
      </c>
      <c r="C47" s="15">
        <v>5</v>
      </c>
      <c r="D47" s="16">
        <v>7709.4</v>
      </c>
    </row>
    <row r="48" spans="1:4">
      <c r="A48" s="12">
        <v>45</v>
      </c>
      <c r="B48" s="15" t="s">
        <v>64</v>
      </c>
      <c r="C48" s="15">
        <v>8</v>
      </c>
      <c r="D48" s="16">
        <v>7478.4</v>
      </c>
    </row>
    <row r="49" spans="1:4">
      <c r="A49" s="12">
        <v>46</v>
      </c>
      <c r="B49" s="15" t="s">
        <v>99</v>
      </c>
      <c r="C49" s="15">
        <v>6</v>
      </c>
      <c r="D49" s="16">
        <v>7058.8</v>
      </c>
    </row>
    <row r="50" spans="1:4">
      <c r="A50" s="12">
        <v>47</v>
      </c>
      <c r="B50" s="15" t="s">
        <v>100</v>
      </c>
      <c r="C50" s="15">
        <v>7</v>
      </c>
      <c r="D50" s="16">
        <v>6823.2</v>
      </c>
    </row>
    <row r="51" spans="1:4">
      <c r="A51" s="12">
        <v>48</v>
      </c>
      <c r="B51" s="15" t="s">
        <v>101</v>
      </c>
      <c r="C51" s="15">
        <v>10</v>
      </c>
      <c r="D51" s="16">
        <v>6553</v>
      </c>
    </row>
    <row r="52" spans="1:4">
      <c r="A52" s="12">
        <v>49</v>
      </c>
      <c r="B52" s="15" t="s">
        <v>58</v>
      </c>
      <c r="C52" s="15">
        <v>4</v>
      </c>
      <c r="D52" s="16">
        <v>6552.8</v>
      </c>
    </row>
    <row r="53" spans="1:4">
      <c r="A53" s="12">
        <v>50</v>
      </c>
      <c r="B53" s="15" t="s">
        <v>24</v>
      </c>
      <c r="C53" s="15">
        <v>6</v>
      </c>
      <c r="D53" s="16">
        <v>6248.75</v>
      </c>
    </row>
    <row r="54" spans="1:4">
      <c r="A54" s="12">
        <v>51</v>
      </c>
      <c r="B54" s="15" t="s">
        <v>102</v>
      </c>
      <c r="C54" s="15">
        <v>5</v>
      </c>
      <c r="D54" s="16">
        <v>6119.2</v>
      </c>
    </row>
    <row r="55" spans="1:4">
      <c r="A55" s="12">
        <v>52</v>
      </c>
      <c r="B55" s="15" t="s">
        <v>49</v>
      </c>
      <c r="C55" s="15">
        <v>8</v>
      </c>
      <c r="D55" s="16">
        <v>5798.6</v>
      </c>
    </row>
    <row r="56" spans="1:4">
      <c r="A56" s="12">
        <v>53</v>
      </c>
      <c r="B56" s="15" t="s">
        <v>103</v>
      </c>
      <c r="C56" s="15">
        <v>3</v>
      </c>
      <c r="D56" s="16">
        <v>5420</v>
      </c>
    </row>
    <row r="57" spans="1:4">
      <c r="A57" s="12">
        <v>54</v>
      </c>
      <c r="B57" s="15" t="s">
        <v>23</v>
      </c>
      <c r="C57" s="15">
        <v>5</v>
      </c>
      <c r="D57" s="16">
        <v>4839.2</v>
      </c>
    </row>
    <row r="58" spans="1:4">
      <c r="A58" s="12">
        <v>55</v>
      </c>
      <c r="B58" s="15" t="s">
        <v>39</v>
      </c>
      <c r="C58" s="15">
        <v>5</v>
      </c>
      <c r="D58" s="16">
        <v>4739.4</v>
      </c>
    </row>
    <row r="59" spans="1:4">
      <c r="A59" s="12">
        <v>56</v>
      </c>
      <c r="B59" s="15" t="s">
        <v>50</v>
      </c>
      <c r="C59" s="15">
        <v>4</v>
      </c>
      <c r="D59" s="16">
        <v>4739.2</v>
      </c>
    </row>
    <row r="60" spans="1:4">
      <c r="A60" s="12">
        <v>57</v>
      </c>
      <c r="B60" s="15" t="s">
        <v>104</v>
      </c>
      <c r="C60" s="15">
        <v>3</v>
      </c>
      <c r="D60" s="16">
        <v>4647.8</v>
      </c>
    </row>
    <row r="61" spans="1:4">
      <c r="A61" s="12">
        <v>58</v>
      </c>
      <c r="B61" s="15" t="s">
        <v>46</v>
      </c>
      <c r="C61" s="15">
        <v>5</v>
      </c>
      <c r="D61" s="16">
        <v>4304.4</v>
      </c>
    </row>
    <row r="62" spans="1:4">
      <c r="A62" s="12">
        <v>59</v>
      </c>
      <c r="B62" s="15" t="s">
        <v>105</v>
      </c>
      <c r="C62" s="15">
        <v>4</v>
      </c>
      <c r="D62" s="16">
        <v>4239.6</v>
      </c>
    </row>
    <row r="63" spans="1:4">
      <c r="A63" s="12">
        <v>60</v>
      </c>
      <c r="B63" s="15" t="s">
        <v>10</v>
      </c>
      <c r="C63" s="15">
        <v>5</v>
      </c>
      <c r="D63" s="16">
        <v>4204.4</v>
      </c>
    </row>
    <row r="64" spans="1:4">
      <c r="A64" s="12">
        <v>61</v>
      </c>
      <c r="B64" s="15" t="s">
        <v>106</v>
      </c>
      <c r="C64" s="15">
        <v>5</v>
      </c>
      <c r="D64" s="16">
        <v>4139.4</v>
      </c>
    </row>
    <row r="65" spans="1:4">
      <c r="A65" s="12">
        <v>62</v>
      </c>
      <c r="B65" s="15" t="s">
        <v>33</v>
      </c>
      <c r="C65" s="15">
        <v>6</v>
      </c>
      <c r="D65" s="16">
        <v>4098.8</v>
      </c>
    </row>
    <row r="66" spans="1:4">
      <c r="A66" s="12">
        <v>63</v>
      </c>
      <c r="B66" s="15" t="s">
        <v>47</v>
      </c>
      <c r="C66" s="15">
        <v>5</v>
      </c>
      <c r="D66" s="16">
        <v>4012.35</v>
      </c>
    </row>
    <row r="67" spans="1:4">
      <c r="A67" s="12">
        <v>64</v>
      </c>
      <c r="B67" s="15" t="s">
        <v>107</v>
      </c>
      <c r="C67" s="15">
        <v>2</v>
      </c>
      <c r="D67" s="16">
        <v>4000</v>
      </c>
    </row>
    <row r="68" spans="1:4">
      <c r="A68" s="12">
        <v>65</v>
      </c>
      <c r="B68" s="15" t="s">
        <v>108</v>
      </c>
      <c r="C68" s="15">
        <v>7</v>
      </c>
      <c r="D68" s="16">
        <v>3996.1</v>
      </c>
    </row>
    <row r="69" spans="1:4">
      <c r="A69" s="12">
        <v>66</v>
      </c>
      <c r="B69" s="15" t="s">
        <v>14</v>
      </c>
      <c r="C69" s="15">
        <v>5</v>
      </c>
      <c r="D69" s="16">
        <v>3977.8</v>
      </c>
    </row>
    <row r="70" spans="1:4">
      <c r="A70" s="12">
        <v>67</v>
      </c>
      <c r="B70" s="15" t="s">
        <v>109</v>
      </c>
      <c r="C70" s="15">
        <v>4</v>
      </c>
      <c r="D70" s="16">
        <v>3819.25</v>
      </c>
    </row>
    <row r="71" spans="1:4">
      <c r="A71" s="12">
        <v>68</v>
      </c>
      <c r="B71" s="15" t="s">
        <v>110</v>
      </c>
      <c r="C71" s="15">
        <v>4</v>
      </c>
      <c r="D71" s="16">
        <v>3751.2</v>
      </c>
    </row>
    <row r="72" spans="1:4">
      <c r="A72" s="12">
        <v>69</v>
      </c>
      <c r="B72" s="15" t="s">
        <v>73</v>
      </c>
      <c r="C72" s="15">
        <v>4</v>
      </c>
      <c r="D72" s="16">
        <v>3694.6</v>
      </c>
    </row>
    <row r="73" spans="1:4">
      <c r="A73" s="12">
        <v>70</v>
      </c>
      <c r="B73" s="15" t="s">
        <v>111</v>
      </c>
      <c r="C73" s="15">
        <v>3</v>
      </c>
      <c r="D73" s="16">
        <v>3619.6</v>
      </c>
    </row>
    <row r="74" spans="1:4">
      <c r="A74" s="12">
        <v>71</v>
      </c>
      <c r="B74" s="15" t="s">
        <v>29</v>
      </c>
      <c r="C74" s="15">
        <v>4</v>
      </c>
      <c r="D74" s="16">
        <v>3614.6</v>
      </c>
    </row>
    <row r="75" spans="1:4">
      <c r="A75" s="12">
        <v>72</v>
      </c>
      <c r="B75" s="15" t="s">
        <v>44</v>
      </c>
      <c r="C75" s="15">
        <v>5</v>
      </c>
      <c r="D75" s="16">
        <v>3411.3</v>
      </c>
    </row>
    <row r="76" spans="1:4">
      <c r="A76" s="12">
        <v>73</v>
      </c>
      <c r="B76" s="15" t="s">
        <v>43</v>
      </c>
      <c r="C76" s="15">
        <v>4</v>
      </c>
      <c r="D76" s="16">
        <v>3379.2</v>
      </c>
    </row>
    <row r="77" spans="1:4">
      <c r="A77" s="12">
        <v>74</v>
      </c>
      <c r="B77" s="15" t="s">
        <v>27</v>
      </c>
      <c r="C77" s="15">
        <v>3</v>
      </c>
      <c r="D77" s="16">
        <v>3279.45</v>
      </c>
    </row>
    <row r="78" spans="1:4">
      <c r="A78" s="12">
        <v>75</v>
      </c>
      <c r="B78" s="15" t="s">
        <v>72</v>
      </c>
      <c r="C78" s="15">
        <v>3</v>
      </c>
      <c r="D78" s="16">
        <v>3209.5</v>
      </c>
    </row>
    <row r="79" spans="1:4">
      <c r="A79" s="12">
        <v>76</v>
      </c>
      <c r="B79" s="15" t="s">
        <v>112</v>
      </c>
      <c r="C79" s="15">
        <v>6</v>
      </c>
      <c r="D79" s="16">
        <v>3149.65</v>
      </c>
    </row>
    <row r="80" spans="1:4">
      <c r="A80" s="12">
        <v>77</v>
      </c>
      <c r="B80" s="15" t="s">
        <v>21</v>
      </c>
      <c r="C80" s="15">
        <v>3</v>
      </c>
      <c r="D80" s="16">
        <v>3059.6</v>
      </c>
    </row>
    <row r="81" spans="1:4">
      <c r="A81" s="12">
        <v>78</v>
      </c>
      <c r="B81" s="15" t="s">
        <v>16</v>
      </c>
      <c r="C81" s="15">
        <v>3</v>
      </c>
      <c r="D81" s="16">
        <v>3059.4</v>
      </c>
    </row>
    <row r="82" spans="1:4">
      <c r="A82" s="12">
        <v>79</v>
      </c>
      <c r="B82" s="15" t="s">
        <v>113</v>
      </c>
      <c r="C82" s="15">
        <v>2</v>
      </c>
      <c r="D82" s="16">
        <v>3054</v>
      </c>
    </row>
    <row r="83" spans="1:4">
      <c r="A83" s="12">
        <v>80</v>
      </c>
      <c r="B83" s="15" t="s">
        <v>75</v>
      </c>
      <c r="C83" s="15">
        <v>3</v>
      </c>
      <c r="D83" s="16">
        <v>2779.4</v>
      </c>
    </row>
    <row r="84" spans="1:4">
      <c r="A84" s="12">
        <v>81</v>
      </c>
      <c r="B84" s="15" t="s">
        <v>114</v>
      </c>
      <c r="C84" s="15">
        <v>3</v>
      </c>
      <c r="D84" s="16">
        <v>2719.25</v>
      </c>
    </row>
    <row r="85" spans="1:4">
      <c r="A85" s="12">
        <v>82</v>
      </c>
      <c r="B85" s="15" t="s">
        <v>115</v>
      </c>
      <c r="C85" s="15">
        <v>3</v>
      </c>
      <c r="D85" s="16">
        <v>2569.8</v>
      </c>
    </row>
    <row r="86" spans="1:4">
      <c r="A86" s="12">
        <v>83</v>
      </c>
      <c r="B86" s="15" t="s">
        <v>116</v>
      </c>
      <c r="C86" s="15">
        <v>3</v>
      </c>
      <c r="D86" s="16">
        <v>2439</v>
      </c>
    </row>
    <row r="87" spans="1:4">
      <c r="A87" s="12">
        <v>84</v>
      </c>
      <c r="B87" s="15" t="s">
        <v>117</v>
      </c>
      <c r="C87" s="15">
        <v>2</v>
      </c>
      <c r="D87" s="16">
        <v>2419.65</v>
      </c>
    </row>
    <row r="88" spans="1:4">
      <c r="A88" s="12">
        <v>85</v>
      </c>
      <c r="B88" s="15" t="s">
        <v>118</v>
      </c>
      <c r="C88" s="15">
        <v>2</v>
      </c>
      <c r="D88" s="16">
        <v>2367.8</v>
      </c>
    </row>
    <row r="89" spans="1:4">
      <c r="A89" s="12">
        <v>86</v>
      </c>
      <c r="B89" s="15" t="s">
        <v>119</v>
      </c>
      <c r="C89" s="15">
        <v>1</v>
      </c>
      <c r="D89" s="16">
        <v>2000</v>
      </c>
    </row>
    <row r="90" spans="1:4">
      <c r="A90" s="12">
        <v>87</v>
      </c>
      <c r="B90" s="15" t="s">
        <v>120</v>
      </c>
      <c r="C90" s="15">
        <v>1</v>
      </c>
      <c r="D90" s="16">
        <v>2000</v>
      </c>
    </row>
    <row r="91" spans="1:4">
      <c r="A91" s="12">
        <v>88</v>
      </c>
      <c r="B91" s="15" t="s">
        <v>121</v>
      </c>
      <c r="C91" s="15">
        <v>1</v>
      </c>
      <c r="D91" s="16">
        <v>1879.8</v>
      </c>
    </row>
    <row r="92" spans="1:4">
      <c r="A92" s="12">
        <v>89</v>
      </c>
      <c r="B92" s="15" t="s">
        <v>40</v>
      </c>
      <c r="C92" s="15">
        <v>2</v>
      </c>
      <c r="D92" s="16">
        <v>1711.8</v>
      </c>
    </row>
    <row r="93" spans="1:4">
      <c r="A93" s="12">
        <v>90</v>
      </c>
      <c r="B93" s="15" t="s">
        <v>13</v>
      </c>
      <c r="C93" s="15">
        <v>2</v>
      </c>
      <c r="D93" s="16">
        <v>1637.4</v>
      </c>
    </row>
    <row r="94" spans="1:4">
      <c r="A94" s="12">
        <v>91</v>
      </c>
      <c r="B94" s="15" t="s">
        <v>61</v>
      </c>
      <c r="C94" s="15">
        <v>1</v>
      </c>
      <c r="D94" s="16">
        <v>1599.8</v>
      </c>
    </row>
    <row r="95" spans="1:4">
      <c r="A95" s="12">
        <v>92</v>
      </c>
      <c r="B95" s="15" t="s">
        <v>122</v>
      </c>
      <c r="C95" s="15">
        <v>1</v>
      </c>
      <c r="D95" s="16">
        <v>1459.8</v>
      </c>
    </row>
    <row r="96" spans="1:4">
      <c r="A96" s="12">
        <v>93</v>
      </c>
      <c r="B96" s="15" t="s">
        <v>123</v>
      </c>
      <c r="C96" s="15">
        <v>1</v>
      </c>
      <c r="D96" s="16">
        <v>1440</v>
      </c>
    </row>
    <row r="97" spans="1:4">
      <c r="A97" s="12">
        <v>94</v>
      </c>
      <c r="B97" s="15" t="s">
        <v>124</v>
      </c>
      <c r="C97" s="15">
        <v>2</v>
      </c>
      <c r="D97" s="16">
        <v>1419.6</v>
      </c>
    </row>
    <row r="98" spans="1:4">
      <c r="A98" s="12">
        <v>95</v>
      </c>
      <c r="B98" s="15" t="s">
        <v>125</v>
      </c>
      <c r="C98" s="15">
        <v>1</v>
      </c>
      <c r="D98" s="16">
        <v>1398</v>
      </c>
    </row>
    <row r="99" spans="1:4">
      <c r="A99" s="12">
        <v>96</v>
      </c>
      <c r="B99" s="15" t="s">
        <v>126</v>
      </c>
      <c r="C99" s="15">
        <v>2</v>
      </c>
      <c r="D99" s="16">
        <v>1379.6</v>
      </c>
    </row>
    <row r="100" spans="1:4">
      <c r="A100" s="12">
        <v>97</v>
      </c>
      <c r="B100" s="15" t="s">
        <v>127</v>
      </c>
      <c r="C100" s="15">
        <v>2</v>
      </c>
      <c r="D100" s="16">
        <v>1293.8</v>
      </c>
    </row>
    <row r="101" spans="1:4">
      <c r="A101" s="12">
        <v>98</v>
      </c>
      <c r="B101" s="15" t="s">
        <v>128</v>
      </c>
      <c r="C101" s="15">
        <v>3</v>
      </c>
      <c r="D101" s="16">
        <v>1278.5</v>
      </c>
    </row>
    <row r="102" spans="1:4">
      <c r="A102" s="12">
        <v>99</v>
      </c>
      <c r="B102" s="15" t="s">
        <v>129</v>
      </c>
      <c r="C102" s="15">
        <v>2</v>
      </c>
      <c r="D102" s="16">
        <v>1219.6</v>
      </c>
    </row>
    <row r="103" spans="1:4">
      <c r="A103" s="12">
        <v>100</v>
      </c>
      <c r="B103" s="15" t="s">
        <v>80</v>
      </c>
      <c r="C103" s="15">
        <v>1</v>
      </c>
      <c r="D103" s="16">
        <v>1199.8</v>
      </c>
    </row>
    <row r="104" spans="1:4">
      <c r="A104" s="12">
        <v>101</v>
      </c>
      <c r="B104" s="15" t="s">
        <v>130</v>
      </c>
      <c r="C104" s="15">
        <v>1</v>
      </c>
      <c r="D104" s="16">
        <v>1119.8</v>
      </c>
    </row>
    <row r="105" spans="1:4">
      <c r="A105" s="12">
        <v>102</v>
      </c>
      <c r="B105" s="15" t="s">
        <v>131</v>
      </c>
      <c r="C105" s="15">
        <v>1</v>
      </c>
      <c r="D105" s="16">
        <v>1099.8</v>
      </c>
    </row>
    <row r="106" spans="1:4">
      <c r="A106" s="12">
        <v>103</v>
      </c>
      <c r="B106" s="15" t="s">
        <v>132</v>
      </c>
      <c r="C106" s="15">
        <v>1</v>
      </c>
      <c r="D106" s="16">
        <v>1034.85</v>
      </c>
    </row>
    <row r="107" spans="1:4">
      <c r="A107" s="12">
        <v>104</v>
      </c>
      <c r="B107" s="15" t="s">
        <v>133</v>
      </c>
      <c r="C107" s="15">
        <v>1</v>
      </c>
      <c r="D107" s="16">
        <v>945.75</v>
      </c>
    </row>
    <row r="108" spans="1:4">
      <c r="A108" s="12">
        <v>105</v>
      </c>
      <c r="B108" s="15" t="s">
        <v>35</v>
      </c>
      <c r="C108" s="15">
        <v>1</v>
      </c>
      <c r="D108" s="16">
        <v>944.85</v>
      </c>
    </row>
    <row r="109" spans="1:4">
      <c r="A109" s="12">
        <v>106</v>
      </c>
      <c r="B109" s="15" t="s">
        <v>34</v>
      </c>
      <c r="C109" s="15">
        <v>1</v>
      </c>
      <c r="D109" s="16">
        <v>939.8</v>
      </c>
    </row>
    <row r="110" spans="1:4">
      <c r="A110" s="12">
        <v>107</v>
      </c>
      <c r="B110" s="15" t="s">
        <v>77</v>
      </c>
      <c r="C110" s="15">
        <v>1</v>
      </c>
      <c r="D110" s="16">
        <v>859.8</v>
      </c>
    </row>
    <row r="111" spans="1:4">
      <c r="A111" s="12">
        <v>108</v>
      </c>
      <c r="B111" s="15" t="s">
        <v>134</v>
      </c>
      <c r="C111" s="15">
        <v>2</v>
      </c>
      <c r="D111" s="16">
        <v>769.65</v>
      </c>
    </row>
    <row r="112" spans="1:4">
      <c r="A112" s="12">
        <v>109</v>
      </c>
      <c r="B112" s="15" t="s">
        <v>79</v>
      </c>
      <c r="C112" s="15">
        <v>1</v>
      </c>
      <c r="D112" s="16">
        <v>704.85</v>
      </c>
    </row>
    <row r="113" spans="1:4">
      <c r="A113" s="12">
        <v>110</v>
      </c>
      <c r="B113" s="15" t="s">
        <v>135</v>
      </c>
      <c r="C113" s="15">
        <v>1</v>
      </c>
      <c r="D113" s="16">
        <v>659.8</v>
      </c>
    </row>
    <row r="114" spans="1:4">
      <c r="A114" s="12">
        <v>111</v>
      </c>
      <c r="B114" s="15" t="s">
        <v>136</v>
      </c>
      <c r="C114" s="15">
        <v>1</v>
      </c>
      <c r="D114" s="16">
        <v>600</v>
      </c>
    </row>
    <row r="115" spans="1:4">
      <c r="A115" s="12">
        <v>112</v>
      </c>
      <c r="B115" s="15" t="s">
        <v>137</v>
      </c>
      <c r="C115" s="15">
        <v>1</v>
      </c>
      <c r="D115" s="16">
        <v>600</v>
      </c>
    </row>
    <row r="116" spans="1:4">
      <c r="A116" s="12">
        <v>113</v>
      </c>
      <c r="B116" s="15" t="s">
        <v>66</v>
      </c>
      <c r="C116" s="15">
        <v>1</v>
      </c>
      <c r="D116" s="16">
        <v>556</v>
      </c>
    </row>
    <row r="117" spans="1:4">
      <c r="A117" s="12">
        <v>114</v>
      </c>
      <c r="B117" s="15" t="s">
        <v>67</v>
      </c>
      <c r="C117" s="15">
        <v>1</v>
      </c>
      <c r="D117" s="16">
        <v>539.85</v>
      </c>
    </row>
    <row r="118" spans="1:4">
      <c r="A118" s="12">
        <v>115</v>
      </c>
      <c r="B118" s="15" t="s">
        <v>138</v>
      </c>
      <c r="C118" s="15">
        <v>1</v>
      </c>
      <c r="D118" s="16">
        <v>520</v>
      </c>
    </row>
    <row r="119" spans="1:4">
      <c r="A119" s="12">
        <v>116</v>
      </c>
      <c r="B119" s="15" t="s">
        <v>139</v>
      </c>
      <c r="C119" s="15">
        <v>1</v>
      </c>
      <c r="D119" s="16">
        <v>399.8</v>
      </c>
    </row>
    <row r="120" spans="1:4">
      <c r="A120" s="18" t="s">
        <v>82</v>
      </c>
      <c r="B120" s="19"/>
      <c r="C120" s="15">
        <v>1644</v>
      </c>
      <c r="D120" s="16">
        <v>1583324.04</v>
      </c>
    </row>
  </sheetData>
  <mergeCells count="2">
    <mergeCell ref="A1:D1"/>
    <mergeCell ref="A120:B120"/>
  </mergeCells>
  <pageMargins left="1.33819444444444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家电六期公示</vt:lpstr>
      <vt:lpstr>家电十二期公示废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LiPuwei</dc:creator>
  <cp:lastModifiedBy>陈妹</cp:lastModifiedBy>
  <dcterms:created xsi:type="dcterms:W3CDTF">2025-07-18T09:39:00Z</dcterms:created>
  <dcterms:modified xsi:type="dcterms:W3CDTF">2026-08-24T03:38:57Z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FB610FAE8CE043E1B397A83377FDDD99_13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