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699"/>
  </bookViews>
  <sheets>
    <sheet name="省级重点项目" sheetId="8" r:id="rId1"/>
  </sheets>
  <definedNames>
    <definedName name="_xlnm.Print_Area" localSheetId="0">省级重点项目!$A$1:$AI$11</definedName>
    <definedName name="_xlnm.Print_Titles" localSheetId="0">省级重点项目!$3:$4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<sst xmlns="http://schemas.openxmlformats.org/spreadsheetml/2006/main" count="126" uniqueCount="103">
  <si>
    <t>附表6</t>
  </si>
  <si>
    <t>揭阳市拟列入省水利“十四五”规划重点项目表</t>
  </si>
  <si>
    <t>序号</t>
  </si>
  <si>
    <t>项目名称</t>
  </si>
  <si>
    <t xml:space="preserve"> 所在市</t>
  </si>
  <si>
    <t>所在县</t>
  </si>
  <si>
    <t>项目建设主体</t>
  </si>
  <si>
    <t>项目大类²</t>
  </si>
  <si>
    <r>
      <rPr>
        <b/>
        <sz val="10"/>
        <rFont val="宋体"/>
        <charset val="134"/>
      </rPr>
      <t>项目大类二级</t>
    </r>
    <r>
      <rPr>
        <b/>
        <sz val="10"/>
        <rFont val="Times New Roman"/>
        <charset val="134"/>
      </rPr>
      <t>₃</t>
    </r>
  </si>
  <si>
    <r>
      <rPr>
        <b/>
        <sz val="10"/>
        <rFont val="宋体"/>
        <charset val="134"/>
      </rPr>
      <t>项目具体分类</t>
    </r>
    <r>
      <rPr>
        <b/>
        <sz val="10"/>
        <rFont val="Times New Roman"/>
        <charset val="134"/>
      </rPr>
      <t>⁴</t>
    </r>
  </si>
  <si>
    <t>项目建设性质和前期工作情况</t>
  </si>
  <si>
    <t>项目投资情况（万元）</t>
  </si>
  <si>
    <t>规划在编依据</t>
  </si>
  <si>
    <t>项目任务和设内容</t>
  </si>
  <si>
    <t>项目规模和效益</t>
  </si>
  <si>
    <t>十四五期间能否开工建设</t>
  </si>
  <si>
    <t>拟新增建设用地规模（亩）</t>
  </si>
  <si>
    <t>建设难点和可能颠覆性因素5</t>
  </si>
  <si>
    <t>备注</t>
  </si>
  <si>
    <r>
      <rPr>
        <b/>
        <sz val="10"/>
        <rFont val="宋体"/>
        <charset val="134"/>
      </rPr>
      <t>项目建设性质</t>
    </r>
    <r>
      <rPr>
        <b/>
        <sz val="10"/>
        <rFont val="Times New Roman"/>
        <charset val="134"/>
      </rPr>
      <t>⁵</t>
    </r>
  </si>
  <si>
    <r>
      <rPr>
        <b/>
        <sz val="10"/>
        <rFont val="宋体"/>
        <charset val="134"/>
      </rPr>
      <t>前期工作进展</t>
    </r>
    <r>
      <rPr>
        <b/>
        <sz val="10"/>
        <rFont val="Times New Roman"/>
        <charset val="134"/>
      </rPr>
      <t>₆</t>
    </r>
  </si>
  <si>
    <t>开工年份</t>
  </si>
  <si>
    <t>总工期</t>
  </si>
  <si>
    <t>总投资</t>
  </si>
  <si>
    <t>“十三五”已完成投资</t>
  </si>
  <si>
    <t>“十四五”期间投资</t>
  </si>
  <si>
    <t>“十四五”以后投资</t>
  </si>
  <si>
    <t>工程任务</t>
  </si>
  <si>
    <t>主要建设内容</t>
  </si>
  <si>
    <t>治理河长（km）</t>
  </si>
  <si>
    <t>新建堤防（km）</t>
  </si>
  <si>
    <t>加固堤防（km）</t>
  </si>
  <si>
    <r>
      <rPr>
        <sz val="10"/>
        <rFont val="宋体"/>
        <charset val="134"/>
      </rPr>
      <t>总库容（万m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</si>
  <si>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防洪库容（万m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</si>
  <si>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t>装机容量（万千瓦）</t>
  </si>
  <si>
    <r>
      <rPr>
        <sz val="10"/>
        <rFont val="宋体"/>
        <charset val="134"/>
      </rPr>
      <t>供水能力（亿m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/年）</t>
    </r>
  </si>
  <si>
    <r>
      <rPr>
        <sz val="10"/>
        <rFont val="宋体"/>
        <charset val="134"/>
      </rPr>
      <t>调水规模（万m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/s）</t>
    </r>
  </si>
  <si>
    <t>治理涝区面积（万亩）</t>
  </si>
  <si>
    <t>新增灌溉面积（万亩）</t>
  </si>
  <si>
    <t>改善灌溉面积（万亩）</t>
  </si>
  <si>
    <t>其他量化目标</t>
  </si>
  <si>
    <t>省级重点项目小计</t>
  </si>
  <si>
    <t>揭阳市龙颈灌区续建配套与节水改造工程</t>
  </si>
  <si>
    <t>揭阳市</t>
  </si>
  <si>
    <t>揭东区、揭西县</t>
  </si>
  <si>
    <t>揭阳市水务集团</t>
  </si>
  <si>
    <t>农村水利建设工程</t>
  </si>
  <si>
    <t>灌区续建配套与现代化改造工程</t>
  </si>
  <si>
    <t>中型灌区续建配套与现代化改造工程</t>
  </si>
  <si>
    <t>拟建</t>
  </si>
  <si>
    <t>规划在编</t>
  </si>
  <si>
    <t>24个月</t>
  </si>
  <si>
    <t>灌区改造</t>
  </si>
  <si>
    <t>设计灌溉面积12.66万亩，包含东、西2个分灌区，整治干支渠总长 147.27km，其中龙颈总干渠9.21km、娥宫灌区一干渠19.94 km、娥宫灌区二干渠5.91km、西灌区干渠28.04km、溪东灌区干渠11.65km、卅岭灌区干渠12.75km、直属、麻雀劲灌区干渠3.70km 及千亩以上支渠总长56.07km，改造渠系建筑物361座，重建（扩建）各管理站管理房，配备灌区管理所需的其他设备、设施。干渠级别为4级，永久性水工建筑物级别为：主要建筑物为4级，次要建筑物为5级，临时性水工建筑物为5级。</t>
  </si>
  <si>
    <t>能</t>
  </si>
  <si>
    <t>揭阳市龙颈水库应急备用水源引水工程</t>
  </si>
  <si>
    <t>揭西县、揭东区</t>
  </si>
  <si>
    <t>揭阳市水务集团
揭阳粤海水务</t>
  </si>
  <si>
    <t>供水保障能力建设工程</t>
  </si>
  <si>
    <t>引调水工程</t>
  </si>
  <si>
    <t>区域内引调水工程</t>
  </si>
  <si>
    <t>48个月</t>
  </si>
  <si>
    <t>解决中心城区应急备用水源和揭东区城市生活生产缺水问题</t>
  </si>
  <si>
    <t>从龙颈下库坝上左岸东端上游750米处新建取水口取水，采用管道输水方式，至揭东区西部水厂、揭阳市第一水厂、揭阳市第二水厂、揭阳市第三水厂。龙颈水库应急备用水源引水工程设计总供水规模为55.2万m3/d，输水干管设计流量7.80m3/s，输水线路总长为35.4km。主要建筑物有：取水口、地下埋管、隧洞等。工程等别为Ⅲ等，工程规模为中型。</t>
  </si>
  <si>
    <r>
      <rPr>
        <sz val="10"/>
        <rFont val="宋体"/>
        <charset val="134"/>
      </rPr>
      <t>韩江粤东灌区续建配套节水改造工程（北关灌区揭东片）</t>
    </r>
  </si>
  <si>
    <r>
      <rPr>
        <sz val="10"/>
        <rFont val="宋体"/>
        <charset val="134"/>
      </rPr>
      <t>揭阳市</t>
    </r>
  </si>
  <si>
    <r>
      <rPr>
        <sz val="10"/>
        <rFont val="宋体"/>
        <charset val="134"/>
      </rPr>
      <t>揭东区玉滘镇和云路镇</t>
    </r>
  </si>
  <si>
    <r>
      <rPr>
        <sz val="10"/>
        <rFont val="宋体"/>
        <charset val="134"/>
      </rPr>
      <t>揭阳市揭东区北关引韩水利管理所</t>
    </r>
  </si>
  <si>
    <t>大型灌区续建配套与现代化改造工程</t>
  </si>
  <si>
    <r>
      <rPr>
        <sz val="10"/>
        <rFont val="宋体"/>
        <charset val="134"/>
      </rPr>
      <t>拟建</t>
    </r>
  </si>
  <si>
    <r>
      <rPr>
        <sz val="10"/>
        <rFont val="宋体"/>
        <charset val="134"/>
      </rPr>
      <t>初设已批</t>
    </r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</si>
  <si>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</si>
  <si>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《广东省水利厅关于进一步明确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韩江粤东灌区续建配套与现代化改造实施方案编制有关工作的通知》（粤水农水电函〔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530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</si>
  <si>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灌区续建配套与节水改造</t>
    </r>
  </si>
  <si>
    <r>
      <rPr>
        <sz val="10"/>
        <rFont val="宋体"/>
        <charset val="134"/>
      </rPr>
      <t>改造渠道</t>
    </r>
    <r>
      <rPr>
        <sz val="10"/>
        <rFont val="Times New Roman"/>
        <charset val="134"/>
      </rPr>
      <t>8.977km</t>
    </r>
    <r>
      <rPr>
        <sz val="10"/>
        <rFont val="宋体"/>
        <charset val="134"/>
      </rPr>
      <t>，其中从半洋隧洞出口连接至铁路桥后起至八支渠长</t>
    </r>
    <r>
      <rPr>
        <sz val="10"/>
        <rFont val="Times New Roman"/>
        <charset val="134"/>
      </rPr>
      <t>0.268km</t>
    </r>
    <r>
      <rPr>
        <sz val="10"/>
        <rFont val="宋体"/>
        <charset val="134"/>
      </rPr>
      <t>，八支渠上段长</t>
    </r>
    <r>
      <rPr>
        <sz val="10"/>
        <rFont val="Times New Roman"/>
        <charset val="134"/>
      </rPr>
      <t>1.214km</t>
    </r>
    <r>
      <rPr>
        <sz val="10"/>
        <rFont val="宋体"/>
        <charset val="134"/>
      </rPr>
      <t>，八支渠下段从省道</t>
    </r>
    <r>
      <rPr>
        <sz val="10"/>
        <rFont val="Times New Roman"/>
        <charset val="134"/>
      </rPr>
      <t>S335</t>
    </r>
    <r>
      <rPr>
        <sz val="10"/>
        <rFont val="宋体"/>
        <charset val="134"/>
      </rPr>
      <t>至设计渠尾段长</t>
    </r>
    <r>
      <rPr>
        <sz val="10"/>
        <rFont val="Times New Roman"/>
        <charset val="134"/>
      </rPr>
      <t>7.495km</t>
    </r>
    <r>
      <rPr>
        <sz val="10"/>
        <rFont val="宋体"/>
        <charset val="134"/>
      </rPr>
      <t>。新建、重建各类渠系建筑物共计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座，包括：新建调流阀井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座、量水间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座、检修阀井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座、节制闸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座、重建泄水闸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座、退水闸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座、分水闸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座、分水涵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座、农桥</t>
    </r>
    <r>
      <rPr>
        <sz val="10"/>
        <rFont val="Times New Roman"/>
        <charset val="134"/>
      </rPr>
      <t>34</t>
    </r>
    <r>
      <rPr>
        <sz val="10"/>
        <rFont val="宋体"/>
        <charset val="134"/>
      </rPr>
      <t>座、渡槽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座、倒虹吸管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座、排洪涵洞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座、穿渠涵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座。</t>
    </r>
  </si>
  <si>
    <r>
      <rPr>
        <sz val="10"/>
        <rFont val="宋体"/>
        <charset val="134"/>
      </rPr>
      <t>能</t>
    </r>
  </si>
  <si>
    <t>韩江粤东灌区续建配套与节水改造工程（安揭灌区地都支渠）</t>
  </si>
  <si>
    <t>空港经济区</t>
  </si>
  <si>
    <t>揭阳市空港经济区农业农村局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</si>
  <si>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</si>
  <si>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</si>
  <si>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国家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大型灌区续建配套与现代化改造实施方案</t>
    </r>
  </si>
  <si>
    <r>
      <rPr>
        <sz val="10"/>
        <rFont val="宋体"/>
        <charset val="134"/>
      </rPr>
      <t>拟建地都支渠，全长</t>
    </r>
    <r>
      <rPr>
        <sz val="10"/>
        <rFont val="Times New Roman"/>
        <charset val="134"/>
      </rPr>
      <t>16.177km</t>
    </r>
    <r>
      <rPr>
        <sz val="10"/>
        <rFont val="宋体"/>
        <charset val="134"/>
      </rPr>
      <t>，基本沿东南方向布置，流经砲台镇、地都镇。设计引水流量为</t>
    </r>
    <r>
      <rPr>
        <sz val="10"/>
        <rFont val="Times New Roman"/>
        <charset val="134"/>
      </rPr>
      <t>3.52m³/s</t>
    </r>
    <r>
      <rPr>
        <sz val="10"/>
        <rFont val="宋体"/>
        <charset val="134"/>
      </rPr>
      <t>，灌溉面积</t>
    </r>
    <r>
      <rPr>
        <sz val="10"/>
        <rFont val="Times New Roman"/>
        <charset val="134"/>
      </rPr>
      <t>4.65</t>
    </r>
    <r>
      <rPr>
        <sz val="10"/>
        <rFont val="宋体"/>
        <charset val="134"/>
      </rPr>
      <t>万亩</t>
    </r>
  </si>
  <si>
    <t>普宁市宝月水库工程
（练江流域综合整治工程水利部分）</t>
  </si>
  <si>
    <r>
      <rPr>
        <sz val="10"/>
        <rFont val="宋体"/>
        <charset val="134"/>
      </rPr>
      <t>普宁市</t>
    </r>
  </si>
  <si>
    <r>
      <rPr>
        <sz val="10"/>
        <rFont val="宋体"/>
        <charset val="134"/>
      </rPr>
      <t>普宁市水利局</t>
    </r>
  </si>
  <si>
    <r>
      <rPr>
        <sz val="10"/>
        <rFont val="宋体"/>
        <charset val="134"/>
      </rPr>
      <t>防洪提升工程</t>
    </r>
  </si>
  <si>
    <r>
      <rPr>
        <sz val="10"/>
        <rFont val="宋体"/>
        <charset val="134"/>
      </rPr>
      <t>控制性枢纽工程</t>
    </r>
  </si>
  <si>
    <t>初设在编</t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</si>
  <si>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</si>
  <si>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48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</si>
  <si>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练江流域综合整治规划（水利部分）
广东省人民政府关于练江流域综合整治规划（水利部分）的批复（粤府函〔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</si>
  <si>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防洪、供水等</t>
    </r>
  </si>
  <si>
    <r>
      <rPr>
        <sz val="10"/>
        <rFont val="宋体"/>
        <charset val="134"/>
      </rPr>
      <t>拟建普宁市宝月水库工程，宝月水库为小一型水库，设计总库容</t>
    </r>
    <r>
      <rPr>
        <sz val="10"/>
        <rFont val="Times New Roman"/>
        <charset val="134"/>
      </rPr>
      <t>595</t>
    </r>
    <r>
      <rPr>
        <sz val="10"/>
        <rFont val="宋体"/>
        <charset val="134"/>
      </rPr>
      <t>万立方米。主要建筑物有大坝、溢洪道、引水隧洞、进水塔、风吹涵溢洪道、水电站、水陂、防汛公路、灌区引水管等。宝月水库的建设能够充分发挥水库防洪、供水、灌溉及发电效益。</t>
    </r>
  </si>
  <si>
    <t>普宁市大长坑水库工程</t>
  </si>
  <si>
    <r>
      <rPr>
        <sz val="10"/>
        <rFont val="宋体"/>
        <charset val="134"/>
      </rPr>
      <t>供水保障能力建设工程</t>
    </r>
  </si>
  <si>
    <t>重点水源工程</t>
  </si>
  <si>
    <r>
      <rPr>
        <sz val="10"/>
        <rFont val="宋体"/>
        <charset val="134"/>
      </rPr>
      <t>小型水库</t>
    </r>
  </si>
  <si>
    <r>
      <rPr>
        <sz val="10"/>
        <rFont val="宋体"/>
        <charset val="134"/>
      </rPr>
      <t>规划在编</t>
    </r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</si>
  <si>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</si>
  <si>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揭阳市普侨区</t>
    </r>
    <r>
      <rPr>
        <sz val="10"/>
        <rFont val="宋体"/>
        <charset val="134"/>
      </rPr>
      <t>大长坑水库新建工程规划报告书</t>
    </r>
  </si>
  <si>
    <t>防洪、灌溉、供水</t>
  </si>
  <si>
    <r>
      <rPr>
        <sz val="10"/>
        <rFont val="宋体"/>
        <charset val="134"/>
      </rPr>
      <t>拟建小型水库，拟建库容</t>
    </r>
    <r>
      <rPr>
        <sz val="10"/>
        <rFont val="Times New Roman"/>
        <charset val="134"/>
      </rPr>
      <t>20.02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m3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</si>
</sst>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"/>
    <numFmt numFmtId="177" formatCode="0.00_ "/>
    <numFmt numFmtId="178" formatCode="0.00_);[Red]\(0.00\)"/>
  </numFmts>
  <fonts count="29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b/>
      <sz val="10"/>
      <name val="Times New Roman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2" xfId="50" applyNumberFormat="1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5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_附表4" xfId="49"/>
    <cellStyle name="常规 8_附表5" xfId="50"/>
    <cellStyle name="常规 4_附表5" xfId="51"/>
    <cellStyle name="常规_空港区水利改革发展“十四五”规划附表" xfId="52"/>
    <cellStyle name="常规 3" xfId="53"/>
    <cellStyle name="常规 3_附表5" xfId="54"/>
    <cellStyle name="常规 6_附表5" xfId="55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66FF"/>
      <color rgb="00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1"/>
  </sheetPr>
  <dimension ref="A1:AI11"/>
  <sheetViews>
    <sheetView tabSelected="1" view="pageBreakPreview" zoomScale="80" zoomScaleNormal="100" workbookViewId="0">
      <pane xSplit="2" ySplit="4" topLeftCell="C9" activePane="bottomRight" state="frozen"/>
      <selection/>
      <selection pane="topRight"/>
      <selection pane="bottomLeft"/>
      <selection pane="bottomRight" activeCell="AP6" sqref="AP6"/>
    </sheetView>
  </sheetViews>
  <sheetFormatPr defaultColWidth="9" defaultRowHeight="52.5" customHeight="1"/>
  <cols>
    <col min="1" max="1" width="3.375" style="4" customWidth="1"/>
    <col min="2" max="2" width="11.75" style="5" customWidth="1"/>
    <col min="3" max="3" width="9.25" style="5" customWidth="1"/>
    <col min="4" max="4" width="8.75" style="5" customWidth="1"/>
    <col min="5" max="5" width="9.25" style="4" customWidth="1"/>
    <col min="6" max="7" width="9.25" style="5" customWidth="1"/>
    <col min="8" max="8" width="9" style="5"/>
    <col min="9" max="9" width="8.875" style="5" customWidth="1"/>
    <col min="10" max="10" width="9" style="4" customWidth="1"/>
    <col min="11" max="11" width="9.75" style="6" customWidth="1"/>
    <col min="12" max="12" width="8.25" style="5" customWidth="1"/>
    <col min="13" max="13" width="11.625" style="4" customWidth="1"/>
    <col min="14" max="14" width="9.75" style="4" customWidth="1"/>
    <col min="15" max="15" width="12.75" style="4" customWidth="1"/>
    <col min="16" max="16" width="10.75" style="4" customWidth="1"/>
    <col min="17" max="17" width="11.125" style="4" hidden="1" customWidth="1"/>
    <col min="18" max="18" width="12.25" style="4" hidden="1" customWidth="1"/>
    <col min="19" max="19" width="42.625" style="4" customWidth="1"/>
    <col min="20" max="20" width="8.5" style="4" hidden="1" customWidth="1"/>
    <col min="21" max="22" width="7.875" style="4" hidden="1" customWidth="1"/>
    <col min="23" max="23" width="8.625" style="4" hidden="1" customWidth="1"/>
    <col min="24" max="24" width="8.25" style="4" hidden="1" customWidth="1"/>
    <col min="25" max="25" width="8.125" style="4" hidden="1" customWidth="1"/>
    <col min="26" max="30" width="7.875" style="4" hidden="1" customWidth="1"/>
    <col min="31" max="31" width="8.5" style="4" hidden="1" customWidth="1"/>
    <col min="32" max="34" width="9" style="4" hidden="1" customWidth="1"/>
    <col min="35" max="35" width="1.125" style="4" hidden="1" customWidth="1"/>
    <col min="36" max="16384" width="9" style="4"/>
  </cols>
  <sheetData>
    <row r="1" ht="24.75" customHeight="1" spans="1:35">
      <c r="A1" s="7" t="s">
        <v>0</v>
      </c>
      <c r="B1" s="7"/>
      <c r="C1" s="8"/>
      <c r="D1" s="8"/>
      <c r="E1" s="9"/>
      <c r="F1" s="8"/>
      <c r="G1" s="8"/>
      <c r="H1" s="8"/>
      <c r="I1" s="8"/>
      <c r="J1" s="9"/>
      <c r="K1" s="10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ht="30" customHeight="1" spans="1:3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ht="36" customHeight="1" spans="1:3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/>
      <c r="K3" s="12"/>
      <c r="L3" s="12"/>
      <c r="M3" s="13" t="s">
        <v>11</v>
      </c>
      <c r="N3" s="13"/>
      <c r="O3" s="13"/>
      <c r="P3" s="13"/>
      <c r="Q3" s="12" t="s">
        <v>12</v>
      </c>
      <c r="R3" s="13" t="s">
        <v>13</v>
      </c>
      <c r="S3" s="14"/>
      <c r="T3" s="15" t="s">
        <v>14</v>
      </c>
      <c r="U3" s="15"/>
      <c r="V3" s="15"/>
      <c r="W3" s="15"/>
      <c r="X3" s="15"/>
      <c r="Y3" s="15"/>
      <c r="Z3" s="15"/>
      <c r="AA3" s="15"/>
      <c r="AB3" s="15"/>
      <c r="AC3" s="15"/>
      <c r="AD3" s="15"/>
      <c r="AE3" s="16"/>
      <c r="AF3" s="15" t="s">
        <v>15</v>
      </c>
      <c r="AG3" s="15" t="s">
        <v>16</v>
      </c>
      <c r="AH3" s="15" t="s">
        <v>17</v>
      </c>
      <c r="AI3" s="15" t="s">
        <v>18</v>
      </c>
    </row>
    <row r="4" ht="42" customHeight="1" spans="1:35">
      <c r="A4" s="12"/>
      <c r="B4" s="12"/>
      <c r="C4" s="12"/>
      <c r="D4" s="12"/>
      <c r="E4" s="12"/>
      <c r="F4" s="12"/>
      <c r="G4" s="12"/>
      <c r="H4" s="12"/>
      <c r="I4" s="12" t="s">
        <v>19</v>
      </c>
      <c r="J4" s="12" t="s">
        <v>20</v>
      </c>
      <c r="K4" s="17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2"/>
      <c r="R4" s="12" t="s">
        <v>27</v>
      </c>
      <c r="S4" s="12" t="s">
        <v>28</v>
      </c>
      <c r="T4" s="15" t="s">
        <v>29</v>
      </c>
      <c r="U4" s="15" t="s">
        <v>30</v>
      </c>
      <c r="V4" s="15" t="s">
        <v>31</v>
      </c>
      <c r="W4" s="15" t="s">
        <v>32</v>
      </c>
      <c r="X4" s="15" t="s">
        <v>33</v>
      </c>
      <c r="Y4" s="15" t="s">
        <v>34</v>
      </c>
      <c r="Z4" s="15" t="s">
        <v>35</v>
      </c>
      <c r="AA4" s="15" t="s">
        <v>36</v>
      </c>
      <c r="AB4" s="15" t="s">
        <v>37</v>
      </c>
      <c r="AC4" s="15" t="s">
        <v>38</v>
      </c>
      <c r="AD4" s="15" t="s">
        <v>39</v>
      </c>
      <c r="AE4" s="15" t="s">
        <v>40</v>
      </c>
      <c r="AF4" s="15"/>
      <c r="AG4" s="15"/>
      <c r="AH4" s="15"/>
      <c r="AI4" s="15"/>
    </row>
    <row r="5" ht="42" customHeight="1" spans="1:35">
      <c r="A5" s="15"/>
      <c r="B5" s="12" t="s">
        <v>41</v>
      </c>
      <c r="C5" s="15"/>
      <c r="D5" s="15"/>
      <c r="E5" s="15"/>
      <c r="F5" s="15"/>
      <c r="G5" s="15"/>
      <c r="H5" s="15"/>
      <c r="I5" s="15"/>
      <c r="J5" s="15"/>
      <c r="K5" s="18"/>
      <c r="L5" s="15"/>
      <c r="M5" s="13">
        <f>SUM(M6:M11)</f>
        <v>337148.17</v>
      </c>
      <c r="N5" s="13">
        <f t="shared" ref="N5:P5" si="0">SUM(N6:N11)</f>
        <v>0</v>
      </c>
      <c r="O5" s="13">
        <f t="shared" si="0"/>
        <v>337148.17</v>
      </c>
      <c r="P5" s="13">
        <f t="shared" si="0"/>
        <v>0</v>
      </c>
      <c r="Q5" s="15"/>
      <c r="R5" s="15"/>
      <c r="S5" s="15"/>
      <c r="T5" s="13">
        <f t="shared" ref="T5:AD5" si="1">SUM(T6:T10)</f>
        <v>0</v>
      </c>
      <c r="U5" s="13">
        <f t="shared" si="1"/>
        <v>0</v>
      </c>
      <c r="V5" s="13">
        <f t="shared" si="1"/>
        <v>0.28</v>
      </c>
      <c r="W5" s="13">
        <f t="shared" si="1"/>
        <v>595</v>
      </c>
      <c r="X5" s="13">
        <f t="shared" si="1"/>
        <v>0</v>
      </c>
      <c r="Y5" s="13">
        <f t="shared" si="1"/>
        <v>0</v>
      </c>
      <c r="Z5" s="13">
        <f t="shared" si="1"/>
        <v>0.56</v>
      </c>
      <c r="AA5" s="13">
        <f t="shared" si="1"/>
        <v>0</v>
      </c>
      <c r="AB5" s="13">
        <f t="shared" si="1"/>
        <v>0</v>
      </c>
      <c r="AC5" s="13">
        <f t="shared" si="1"/>
        <v>6.37</v>
      </c>
      <c r="AD5" s="13">
        <f t="shared" si="1"/>
        <v>14.79</v>
      </c>
      <c r="AE5" s="19"/>
      <c r="AF5" s="19"/>
      <c r="AG5" s="13">
        <f>SUM(AG6:AG10)</f>
        <v>858.61</v>
      </c>
      <c r="AH5" s="19"/>
      <c r="AI5" s="20"/>
    </row>
    <row r="6" s="1" customFormat="1" ht="168" customHeight="1" spans="1:35">
      <c r="A6" s="21">
        <v>1</v>
      </c>
      <c r="B6" s="22" t="s">
        <v>42</v>
      </c>
      <c r="C6" s="22" t="s">
        <v>43</v>
      </c>
      <c r="D6" s="22" t="s">
        <v>44</v>
      </c>
      <c r="E6" s="22" t="s">
        <v>45</v>
      </c>
      <c r="F6" s="22" t="s">
        <v>46</v>
      </c>
      <c r="G6" s="22" t="s">
        <v>47</v>
      </c>
      <c r="H6" s="22" t="s">
        <v>48</v>
      </c>
      <c r="I6" s="22" t="s">
        <v>49</v>
      </c>
      <c r="J6" s="23" t="s">
        <v>50</v>
      </c>
      <c r="K6" s="24">
        <v>44197</v>
      </c>
      <c r="L6" s="22" t="s">
        <v>51</v>
      </c>
      <c r="M6" s="25">
        <v>30254.04</v>
      </c>
      <c r="N6" s="25">
        <v>0</v>
      </c>
      <c r="O6" s="25">
        <v>30254.04</v>
      </c>
      <c r="P6" s="25">
        <f>+M6-N6-O6</f>
        <v>0</v>
      </c>
      <c r="Q6" s="22"/>
      <c r="R6" s="22" t="s">
        <v>52</v>
      </c>
      <c r="S6" s="26" t="s">
        <v>53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2">
        <v>12.66</v>
      </c>
      <c r="AE6" s="25"/>
      <c r="AF6" s="22" t="s">
        <v>54</v>
      </c>
      <c r="AG6" s="25"/>
      <c r="AH6" s="25"/>
      <c r="AI6" s="27"/>
    </row>
    <row r="7" s="1" customFormat="1" ht="126" customHeight="1" spans="1:35">
      <c r="A7" s="21">
        <v>2</v>
      </c>
      <c r="B7" s="22" t="s">
        <v>55</v>
      </c>
      <c r="C7" s="22" t="s">
        <v>43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60</v>
      </c>
      <c r="I7" s="22" t="s">
        <v>49</v>
      </c>
      <c r="J7" s="23" t="s">
        <v>50</v>
      </c>
      <c r="K7" s="24">
        <v>44197</v>
      </c>
      <c r="L7" s="22" t="s">
        <v>61</v>
      </c>
      <c r="M7" s="25">
        <v>227400</v>
      </c>
      <c r="N7" s="25">
        <v>0</v>
      </c>
      <c r="O7" s="25">
        <v>227400</v>
      </c>
      <c r="P7" s="25">
        <f>+M7-N7-O7</f>
        <v>0</v>
      </c>
      <c r="Q7" s="22"/>
      <c r="R7" s="22" t="s">
        <v>62</v>
      </c>
      <c r="S7" s="26" t="s">
        <v>63</v>
      </c>
      <c r="T7" s="25"/>
      <c r="U7" s="25"/>
      <c r="V7" s="25"/>
      <c r="W7" s="25"/>
      <c r="X7" s="25"/>
      <c r="Y7" s="25"/>
      <c r="Z7" s="25">
        <v>0.56</v>
      </c>
      <c r="AA7" s="25"/>
      <c r="AB7" s="25"/>
      <c r="AC7" s="25"/>
      <c r="AD7" s="25"/>
      <c r="AE7" s="25"/>
      <c r="AF7" s="22" t="s">
        <v>54</v>
      </c>
      <c r="AG7" s="25">
        <v>31.33</v>
      </c>
      <c r="AH7" s="25"/>
      <c r="AI7" s="27"/>
    </row>
    <row r="8" s="2" customFormat="1" ht="126" customHeight="1" spans="1:35">
      <c r="A8" s="21">
        <v>3</v>
      </c>
      <c r="B8" s="28" t="s">
        <v>64</v>
      </c>
      <c r="C8" s="21" t="s">
        <v>65</v>
      </c>
      <c r="D8" s="29" t="s">
        <v>66</v>
      </c>
      <c r="E8" s="21" t="s">
        <v>67</v>
      </c>
      <c r="F8" s="22" t="s">
        <v>46</v>
      </c>
      <c r="G8" s="22" t="s">
        <v>47</v>
      </c>
      <c r="H8" s="22" t="s">
        <v>68</v>
      </c>
      <c r="I8" s="21" t="s">
        <v>69</v>
      </c>
      <c r="J8" s="21" t="s">
        <v>70</v>
      </c>
      <c r="K8" s="30">
        <v>44835</v>
      </c>
      <c r="L8" s="21" t="s">
        <v>71</v>
      </c>
      <c r="M8" s="31">
        <v>10942</v>
      </c>
      <c r="N8" s="31">
        <v>0</v>
      </c>
      <c r="O8" s="31">
        <v>10942</v>
      </c>
      <c r="P8" s="32">
        <v>0</v>
      </c>
      <c r="Q8" s="33" t="s">
        <v>72</v>
      </c>
      <c r="R8" s="21" t="s">
        <v>73</v>
      </c>
      <c r="S8" s="34" t="s">
        <v>74</v>
      </c>
      <c r="T8" s="31"/>
      <c r="U8" s="31"/>
      <c r="V8" s="31"/>
      <c r="W8" s="31"/>
      <c r="X8" s="31"/>
      <c r="Y8" s="31"/>
      <c r="Z8" s="31"/>
      <c r="AA8" s="31"/>
      <c r="AB8" s="31"/>
      <c r="AC8" s="31">
        <v>0.57</v>
      </c>
      <c r="AD8" s="35">
        <v>2.13</v>
      </c>
      <c r="AE8" s="33"/>
      <c r="AF8" s="21" t="s">
        <v>75</v>
      </c>
      <c r="AG8" s="21">
        <v>48.53</v>
      </c>
      <c r="AH8" s="21"/>
      <c r="AI8" s="21"/>
    </row>
    <row r="9" s="2" customFormat="1" ht="85.5" customHeight="1" spans="1:35">
      <c r="A9" s="21">
        <v>4</v>
      </c>
      <c r="B9" s="36" t="s">
        <v>76</v>
      </c>
      <c r="C9" s="21" t="s">
        <v>65</v>
      </c>
      <c r="D9" s="29" t="s">
        <v>77</v>
      </c>
      <c r="E9" s="21" t="s">
        <v>78</v>
      </c>
      <c r="F9" s="21" t="s">
        <v>46</v>
      </c>
      <c r="G9" s="22" t="s">
        <v>47</v>
      </c>
      <c r="H9" s="22" t="s">
        <v>68</v>
      </c>
      <c r="I9" s="21" t="s">
        <v>69</v>
      </c>
      <c r="J9" s="21" t="s">
        <v>70</v>
      </c>
      <c r="K9" s="37" t="s">
        <v>79</v>
      </c>
      <c r="L9" s="21" t="s">
        <v>80</v>
      </c>
      <c r="M9" s="31">
        <v>34599.13</v>
      </c>
      <c r="N9" s="31">
        <v>0</v>
      </c>
      <c r="O9" s="31">
        <f>M9</f>
        <v>34599.13</v>
      </c>
      <c r="P9" s="32">
        <v>0</v>
      </c>
      <c r="Q9" s="33" t="s">
        <v>81</v>
      </c>
      <c r="R9" s="22" t="s">
        <v>47</v>
      </c>
      <c r="S9" s="34" t="s">
        <v>82</v>
      </c>
      <c r="T9" s="31"/>
      <c r="U9" s="31"/>
      <c r="V9" s="31"/>
      <c r="W9" s="31"/>
      <c r="X9" s="31"/>
      <c r="Y9" s="31"/>
      <c r="Z9" s="31"/>
      <c r="AA9" s="31"/>
      <c r="AB9" s="31"/>
      <c r="AC9" s="31">
        <v>4.65</v>
      </c>
      <c r="AD9" s="35"/>
      <c r="AE9" s="33"/>
      <c r="AF9" s="21" t="s">
        <v>75</v>
      </c>
      <c r="AG9" s="21">
        <v>115.75</v>
      </c>
      <c r="AH9" s="21"/>
      <c r="AI9" s="21"/>
    </row>
    <row r="10" s="2" customFormat="1" ht="97.5" customHeight="1" spans="1:35">
      <c r="A10" s="21">
        <v>5</v>
      </c>
      <c r="B10" s="36" t="s">
        <v>83</v>
      </c>
      <c r="C10" s="21" t="s">
        <v>65</v>
      </c>
      <c r="D10" s="29" t="s">
        <v>84</v>
      </c>
      <c r="E10" s="33" t="s">
        <v>85</v>
      </c>
      <c r="F10" s="21" t="s">
        <v>86</v>
      </c>
      <c r="G10" s="21" t="s">
        <v>87</v>
      </c>
      <c r="H10" s="21"/>
      <c r="I10" s="22" t="s">
        <v>49</v>
      </c>
      <c r="J10" s="22" t="s">
        <v>88</v>
      </c>
      <c r="K10" s="38" t="s">
        <v>89</v>
      </c>
      <c r="L10" s="21" t="s">
        <v>90</v>
      </c>
      <c r="M10" s="21">
        <v>32753</v>
      </c>
      <c r="N10" s="21">
        <v>0</v>
      </c>
      <c r="O10" s="21">
        <f>M10-N10</f>
        <v>32753</v>
      </c>
      <c r="P10" s="21">
        <v>0</v>
      </c>
      <c r="Q10" s="33" t="s">
        <v>91</v>
      </c>
      <c r="R10" s="33" t="s">
        <v>92</v>
      </c>
      <c r="S10" s="34" t="s">
        <v>93</v>
      </c>
      <c r="T10" s="21"/>
      <c r="U10" s="21"/>
      <c r="V10" s="21">
        <v>0.28</v>
      </c>
      <c r="W10" s="21">
        <v>595</v>
      </c>
      <c r="X10" s="21"/>
      <c r="Y10" s="21"/>
      <c r="Z10" s="21"/>
      <c r="AA10" s="21"/>
      <c r="AB10" s="21"/>
      <c r="AC10" s="21">
        <v>1.15</v>
      </c>
      <c r="AD10" s="21"/>
      <c r="AE10" s="33"/>
      <c r="AF10" s="21" t="s">
        <v>75</v>
      </c>
      <c r="AG10" s="21">
        <v>663</v>
      </c>
      <c r="AH10" s="33"/>
      <c r="AI10" s="39"/>
    </row>
    <row r="11" s="3" customFormat="1" ht="54" customHeight="1" spans="1:35">
      <c r="A11" s="40">
        <v>6</v>
      </c>
      <c r="B11" s="16" t="s">
        <v>94</v>
      </c>
      <c r="C11" s="40" t="s">
        <v>65</v>
      </c>
      <c r="D11" s="40" t="s">
        <v>84</v>
      </c>
      <c r="E11" s="40" t="s">
        <v>85</v>
      </c>
      <c r="F11" s="40" t="s">
        <v>95</v>
      </c>
      <c r="G11" s="15" t="s">
        <v>96</v>
      </c>
      <c r="H11" s="40" t="s">
        <v>97</v>
      </c>
      <c r="I11" s="40" t="s">
        <v>69</v>
      </c>
      <c r="J11" s="40" t="s">
        <v>98</v>
      </c>
      <c r="K11" s="41" t="s">
        <v>99</v>
      </c>
      <c r="L11" s="40" t="s">
        <v>71</v>
      </c>
      <c r="M11" s="42">
        <v>1200</v>
      </c>
      <c r="N11" s="40">
        <v>0</v>
      </c>
      <c r="O11" s="42">
        <v>1200</v>
      </c>
      <c r="P11" s="40">
        <v>0</v>
      </c>
      <c r="Q11" s="16" t="s">
        <v>100</v>
      </c>
      <c r="R11" s="43" t="s">
        <v>101</v>
      </c>
      <c r="S11" s="43" t="s">
        <v>102</v>
      </c>
      <c r="T11" s="40"/>
      <c r="U11" s="40"/>
      <c r="V11" s="40"/>
      <c r="W11" s="40">
        <v>20.02</v>
      </c>
      <c r="X11" s="40">
        <v>8</v>
      </c>
      <c r="Y11" s="40">
        <v>0</v>
      </c>
      <c r="Z11" s="40">
        <v>0.0224</v>
      </c>
      <c r="AA11" s="44"/>
      <c r="AB11" s="40"/>
      <c r="AC11" s="40">
        <v>0.03</v>
      </c>
      <c r="AD11" s="40"/>
      <c r="AE11" s="40"/>
      <c r="AF11" s="40" t="s">
        <v>75</v>
      </c>
      <c r="AG11" s="45"/>
      <c r="AH11" s="45"/>
      <c r="AI11" s="45"/>
    </row>
  </sheetData>
  <mergeCells count="19">
    <mergeCell ref="A1:B1"/>
    <mergeCell ref="A2:AI2"/>
    <mergeCell ref="I3:L3"/>
    <mergeCell ref="M3:P3"/>
    <mergeCell ref="R3:S3"/>
    <mergeCell ref="T3:AD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AF3:AF4"/>
    <mergeCell ref="AG3:AG4"/>
    <mergeCell ref="AH3:AH4"/>
    <mergeCell ref="AI3:AI4"/>
  </mergeCells>
  <conditionalFormatting sqref="B3">
    <cfRule type="duplicateValues" dxfId="0" priority="130"/>
    <cfRule type="duplicateValues" dxfId="1" priority="135"/>
  </conditionalFormatting>
  <conditionalFormatting sqref="B6">
    <cfRule type="duplicateValues" dxfId="0" priority="25"/>
    <cfRule type="duplicateValues" dxfId="1" priority="30"/>
  </conditionalFormatting>
  <conditionalFormatting sqref="B7">
    <cfRule type="duplicateValues" dxfId="0" priority="18"/>
    <cfRule type="duplicateValues" dxfId="1" priority="23"/>
  </conditionalFormatting>
  <conditionalFormatting sqref="B8">
    <cfRule type="duplicateValues" dxfId="0" priority="11"/>
    <cfRule type="duplicateValues" dxfId="1" priority="16"/>
  </conditionalFormatting>
  <conditionalFormatting sqref="B9">
    <cfRule type="duplicateValues" dxfId="0" priority="4"/>
    <cfRule type="duplicateValues" dxfId="1" priority="9"/>
  </conditionalFormatting>
  <conditionalFormatting sqref="B10">
    <cfRule type="duplicateValues" dxfId="0" priority="1"/>
  </conditionalFormatting>
  <conditionalFormatting sqref="B12:B1048576 B5">
    <cfRule type="duplicateValues" dxfId="0" priority="137"/>
    <cfRule type="duplicateValues" dxfId="1" priority="142"/>
  </conditionalFormatting>
  <printOptions horizontalCentered="1"/>
  <pageMargins left="0.708333333333333" right="0.708333333333333" top="0.747916666666667" bottom="0.747916666666667" header="0.314583333333333" footer="0.629861111111111"/>
  <pageSetup paperSize="8" scale="97" firstPageNumber="168" fitToHeight="0" orientation="landscape" useFirstPageNumber="1" horizontalDpi="1200" verticalDpi="1200"/>
  <headerFooter>
    <oddFooter>&amp;C&amp;"宋体"&amp;14—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省级重点项目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zhongrunjituan</dc:creator>
  <cp:lastModifiedBy>Administrator</cp:lastModifiedBy>
  <dcterms:created xsi:type="dcterms:W3CDTF">2020-11-21T07:58:00Z</dcterms:created>
  <cp:lastPrinted>2021-12-29T06:55:00Z</cp:lastPrinted>
  <dcterms:modified xsi:type="dcterms:W3CDTF">2026-01-14T01:10:09Z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FCDF9E411BF4434D8779E7EE4AAB7BA4</vt:lpwstr>
  </property>
  <property fmtid="{D5CDD505-2E9C-101B-9397-08002B2CF9AE}" pid="4" name="CalculationRule">
    <vt:i4>0</vt:i4>
  </property>
</Properties>
</file>