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4"/>
  </bookViews>
  <sheets>
    <sheet name="01市级收支平衡表" sheetId="12" r:id="rId1"/>
    <sheet name="02市级收支汇总表" sheetId="7" r:id="rId2"/>
    <sheet name="03 市直平衡表" sheetId="10" r:id="rId3"/>
    <sheet name="04一般预算收入表" sheetId="11" r:id="rId4"/>
    <sheet name="05一般预算支出表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4" hidden="1">'05一般预算支出表'!$A$5:$I$48</definedName>
    <definedName name="____________bt1">#REF!</definedName>
    <definedName name="___________bt1">#REF!</definedName>
    <definedName name="__________bt1">#REF!</definedName>
    <definedName name="__________PA7">'[6]SW-TEO'!#REF!</definedName>
    <definedName name="__________PA8">'[6]SW-TEO'!#REF!</definedName>
    <definedName name="__________PD1">'[6]SW-TEO'!#REF!</definedName>
    <definedName name="__________PE12">'[6]SW-TEO'!#REF!</definedName>
    <definedName name="__________PE13">'[6]SW-TEO'!#REF!</definedName>
    <definedName name="__________PE6">'[6]SW-TEO'!#REF!</definedName>
    <definedName name="__________PE7">'[6]SW-TEO'!#REF!</definedName>
    <definedName name="__________PE8">'[6]SW-TEO'!#REF!</definedName>
    <definedName name="__________PE9">'[6]SW-TEO'!#REF!</definedName>
    <definedName name="__________PH1">'[6]SW-TEO'!#REF!</definedName>
    <definedName name="__________PI1">'[6]SW-TEO'!#REF!</definedName>
    <definedName name="__________PK1">'[6]SW-TEO'!#REF!</definedName>
    <definedName name="__________PK3">'[6]SW-TEO'!#REF!</definedName>
    <definedName name="_________bt1">#REF!</definedName>
    <definedName name="_________PA7">'[6]SW-TEO'!#REF!</definedName>
    <definedName name="_________PA8">'[6]SW-TEO'!#REF!</definedName>
    <definedName name="_________PD1">'[6]SW-TEO'!#REF!</definedName>
    <definedName name="_________PE12">'[6]SW-TEO'!#REF!</definedName>
    <definedName name="_________PE13">'[6]SW-TEO'!#REF!</definedName>
    <definedName name="_________PE6">'[6]SW-TEO'!#REF!</definedName>
    <definedName name="_________PE7">'[6]SW-TEO'!#REF!</definedName>
    <definedName name="_________PE8">'[6]SW-TEO'!#REF!</definedName>
    <definedName name="_________PE9">'[6]SW-TEO'!#REF!</definedName>
    <definedName name="_________PH1">'[6]SW-TEO'!#REF!</definedName>
    <definedName name="_________PI1">'[6]SW-TEO'!#REF!</definedName>
    <definedName name="_________PK1">'[6]SW-TEO'!#REF!</definedName>
    <definedName name="_________PK3">'[6]SW-TEO'!#REF!</definedName>
    <definedName name="________bt1">#REF!</definedName>
    <definedName name="________PA7">'[6]SW-TEO'!#REF!</definedName>
    <definedName name="________PA8">'[6]SW-TEO'!#REF!</definedName>
    <definedName name="________PD1">'[6]SW-TEO'!#REF!</definedName>
    <definedName name="________PE12">'[6]SW-TEO'!#REF!</definedName>
    <definedName name="________PE13">'[6]SW-TEO'!#REF!</definedName>
    <definedName name="________PE6">'[6]SW-TEO'!#REF!</definedName>
    <definedName name="________PE7">'[6]SW-TEO'!#REF!</definedName>
    <definedName name="________PE8">'[6]SW-TEO'!#REF!</definedName>
    <definedName name="________PE9">'[6]SW-TEO'!#REF!</definedName>
    <definedName name="________PH1">'[6]SW-TEO'!#REF!</definedName>
    <definedName name="________PI1">'[6]SW-TEO'!#REF!</definedName>
    <definedName name="________PK1">'[6]SW-TEO'!#REF!</definedName>
    <definedName name="________PK3">'[6]SW-TEO'!#REF!</definedName>
    <definedName name="_______PA7">'[6]SW-TEO'!#REF!</definedName>
    <definedName name="_______PA8">'[6]SW-TEO'!#REF!</definedName>
    <definedName name="_______PD1">'[6]SW-TEO'!#REF!</definedName>
    <definedName name="_______PE12">'[6]SW-TEO'!#REF!</definedName>
    <definedName name="_______PE13">'[6]SW-TEO'!#REF!</definedName>
    <definedName name="_______PE6">'[6]SW-TEO'!#REF!</definedName>
    <definedName name="_______PE7">'[6]SW-TEO'!#REF!</definedName>
    <definedName name="_______PE8">'[6]SW-TEO'!#REF!</definedName>
    <definedName name="_______PE9">'[6]SW-TEO'!#REF!</definedName>
    <definedName name="_______PH1">'[6]SW-TEO'!#REF!</definedName>
    <definedName name="_______PI1">'[6]SW-TEO'!#REF!</definedName>
    <definedName name="_______PK1">'[6]SW-TEO'!#REF!</definedName>
    <definedName name="_______PK3">'[6]SW-TEO'!#REF!</definedName>
    <definedName name="______PA7">'[6]SW-TEO'!#REF!</definedName>
    <definedName name="______PA8">'[6]SW-TEO'!#REF!</definedName>
    <definedName name="______PD1">'[6]SW-TEO'!#REF!</definedName>
    <definedName name="______PE12">'[6]SW-TEO'!#REF!</definedName>
    <definedName name="______PE13">'[6]SW-TEO'!#REF!</definedName>
    <definedName name="______PE6">'[6]SW-TEO'!#REF!</definedName>
    <definedName name="______PE7">'[6]SW-TEO'!#REF!</definedName>
    <definedName name="______PE8">'[6]SW-TEO'!#REF!</definedName>
    <definedName name="______PE9">'[6]SW-TEO'!#REF!</definedName>
    <definedName name="______PH1">'[6]SW-TEO'!#REF!</definedName>
    <definedName name="______PI1">'[6]SW-TEO'!#REF!</definedName>
    <definedName name="______PK1">'[6]SW-TEO'!#REF!</definedName>
    <definedName name="______PK3">'[6]SW-TEO'!#REF!</definedName>
    <definedName name="_____bt1">#REF!</definedName>
    <definedName name="_____PA7">'[6]SW-TEO'!#REF!</definedName>
    <definedName name="_____PA8">'[6]SW-TEO'!#REF!</definedName>
    <definedName name="_____PD1">'[6]SW-TEO'!#REF!</definedName>
    <definedName name="_____PE12">'[6]SW-TEO'!#REF!</definedName>
    <definedName name="_____PE13">'[6]SW-TEO'!#REF!</definedName>
    <definedName name="_____PE6">'[6]SW-TEO'!#REF!</definedName>
    <definedName name="_____PE7">'[6]SW-TEO'!#REF!</definedName>
    <definedName name="_____PE8">'[6]SW-TEO'!#REF!</definedName>
    <definedName name="_____PE9">'[6]SW-TEO'!#REF!</definedName>
    <definedName name="_____PH1">'[6]SW-TEO'!#REF!</definedName>
    <definedName name="_____PI1">'[6]SW-TEO'!#REF!</definedName>
    <definedName name="_____PK1">'[6]SW-TEO'!#REF!</definedName>
    <definedName name="_____PK3">'[6]SW-TEO'!#REF!</definedName>
    <definedName name="____bt1">#REF!</definedName>
    <definedName name="____PA7">'[6]SW-TEO'!#REF!</definedName>
    <definedName name="____PA8">'[6]SW-TEO'!#REF!</definedName>
    <definedName name="____PD1">'[6]SW-TEO'!#REF!</definedName>
    <definedName name="____PE12">'[6]SW-TEO'!#REF!</definedName>
    <definedName name="____PE13">'[6]SW-TEO'!#REF!</definedName>
    <definedName name="____PE6">'[6]SW-TEO'!#REF!</definedName>
    <definedName name="____PE7">'[6]SW-TEO'!#REF!</definedName>
    <definedName name="____PE8">'[6]SW-TEO'!#REF!</definedName>
    <definedName name="____PE9">'[6]SW-TEO'!#REF!</definedName>
    <definedName name="____PH1">'[6]SW-TEO'!#REF!</definedName>
    <definedName name="____PI1">'[6]SW-TEO'!#REF!</definedName>
    <definedName name="____PK1">'[6]SW-TEO'!#REF!</definedName>
    <definedName name="____PK3">'[6]SW-TEO'!#REF!</definedName>
    <definedName name="___bt1">#REF!</definedName>
    <definedName name="___PA7">'[6]SW-TEO'!#REF!</definedName>
    <definedName name="___PA8">'[6]SW-TEO'!#REF!</definedName>
    <definedName name="___PD1">'[6]SW-TEO'!#REF!</definedName>
    <definedName name="___PE12">'[6]SW-TEO'!#REF!</definedName>
    <definedName name="___PE13">'[6]SW-TEO'!#REF!</definedName>
    <definedName name="___PE6">'[6]SW-TEO'!#REF!</definedName>
    <definedName name="___PE7">'[6]SW-TEO'!#REF!</definedName>
    <definedName name="___PE8">'[6]SW-TEO'!#REF!</definedName>
    <definedName name="___PE9">'[6]SW-TEO'!#REF!</definedName>
    <definedName name="___PH1">'[6]SW-TEO'!#REF!</definedName>
    <definedName name="___PI1">'[6]SW-TEO'!#REF!</definedName>
    <definedName name="___PK1">'[6]SW-TEO'!#REF!</definedName>
    <definedName name="___PK3">'[6]SW-TEO'!#REF!</definedName>
    <definedName name="__bt1">#REF!</definedName>
    <definedName name="__PA7">'[6]SW-TEO'!#REF!</definedName>
    <definedName name="__PA8">'[6]SW-TEO'!#REF!</definedName>
    <definedName name="__PD1">'[6]SW-TEO'!#REF!</definedName>
    <definedName name="__PE12">'[6]SW-TEO'!#REF!</definedName>
    <definedName name="__PE13">'[6]SW-TEO'!#REF!</definedName>
    <definedName name="__PE6">'[6]SW-TEO'!#REF!</definedName>
    <definedName name="__PE7">'[6]SW-TEO'!#REF!</definedName>
    <definedName name="__PE8">'[6]SW-TEO'!#REF!</definedName>
    <definedName name="__PE9">'[6]SW-TEO'!#REF!</definedName>
    <definedName name="__PH1">'[6]SW-TEO'!#REF!</definedName>
    <definedName name="__PI1">'[6]SW-TEO'!#REF!</definedName>
    <definedName name="__PK1">'[6]SW-TEO'!#REF!</definedName>
    <definedName name="__PK3">'[6]SW-TEO'!#REF!</definedName>
    <definedName name="_21114">#REF!</definedName>
    <definedName name="_bt1">#REF!</definedName>
    <definedName name="_Fill" hidden="1">[1]eqpmad2!#REF!</definedName>
    <definedName name="_Order1" hidden="1">255</definedName>
    <definedName name="_Order2" hidden="1">255</definedName>
    <definedName name="_PA7">'[6]SW-TEO'!#REF!</definedName>
    <definedName name="_PA8">'[6]SW-TEO'!#REF!</definedName>
    <definedName name="_PD1">'[6]SW-TEO'!#REF!</definedName>
    <definedName name="_PE12">'[6]SW-TEO'!#REF!</definedName>
    <definedName name="_PE13">'[6]SW-TEO'!#REF!</definedName>
    <definedName name="_PE6">'[6]SW-TEO'!#REF!</definedName>
    <definedName name="_PE7">'[6]SW-TEO'!#REF!</definedName>
    <definedName name="_PE8">'[6]SW-TEO'!#REF!</definedName>
    <definedName name="_PE9">'[6]SW-TEO'!#REF!</definedName>
    <definedName name="_PH1">'[6]SW-TEO'!#REF!</definedName>
    <definedName name="_PI1">'[6]SW-TEO'!#REF!</definedName>
    <definedName name="_PK1">'[6]SW-TEO'!#REF!</definedName>
    <definedName name="_PK3">'[6]SW-TEO'!#REF!</definedName>
    <definedName name="A">#REF!</definedName>
    <definedName name="aa">#REF!</definedName>
    <definedName name="aaa">#REF!</definedName>
    <definedName name="ABC">#REF!</definedName>
    <definedName name="ABD">#REF!</definedName>
    <definedName name="aiu_bottom">'[2]Financ. Overview'!#REF!</definedName>
    <definedName name="as">#N/A</definedName>
    <definedName name="bt">#REF!</definedName>
    <definedName name="______bt1">#REF!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FRC">[3]Main!$C$9</definedName>
    <definedName name="gxxe2003">'[4]P1012001'!$A$6:$E$117</definedName>
    <definedName name="gxxe20032">'[4]P1012001'!$A$6:$E$117</definedName>
    <definedName name="heji">#REF!</definedName>
    <definedName name="hhhh">#REF!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kkkk">#REF!</definedName>
    <definedName name="Module.Prix_SMC">Module.Prix_SMC</definedName>
    <definedName name="one">#REF!</definedName>
    <definedName name="OS">[5]Open!#REF!</definedName>
    <definedName name="___________PA7">'[6]SW-TEO'!#REF!</definedName>
    <definedName name="___________PA8">'[6]SW-TEO'!#REF!</definedName>
    <definedName name="___________PD1">'[6]SW-TEO'!#REF!</definedName>
    <definedName name="___________PE12">'[6]SW-TEO'!#REF!</definedName>
    <definedName name="___________PE13">'[6]SW-TEO'!#REF!</definedName>
    <definedName name="___________PE6">'[6]SW-TEO'!#REF!</definedName>
    <definedName name="___________PE7">'[6]SW-TEO'!#REF!</definedName>
    <definedName name="___________PE8">'[6]SW-TEO'!#REF!</definedName>
    <definedName name="___________PE9">'[6]SW-TEO'!#REF!</definedName>
    <definedName name="___________PH1">'[6]SW-TEO'!#REF!</definedName>
    <definedName name="___________PI1">'[6]SW-TEO'!#REF!</definedName>
    <definedName name="___________PK1">'[6]SW-TEO'!#REF!</definedName>
    <definedName name="___________PK3">'[6]SW-TEO'!#REF!</definedName>
    <definedName name="pr_toolbox">[2]Toolbox!$A$3:$I$80</definedName>
    <definedName name="Print_Area_MI">#REF!</definedName>
    <definedName name="Prix_SMC">Prix_SMC</definedName>
    <definedName name="rrrr">#REF!</definedName>
    <definedName name="s">#REF!</definedName>
    <definedName name="s_c_list">[7]Toolbox!$A$7:$H$969</definedName>
    <definedName name="SCG">'[8]G.1R-Shou COP Gf'!#REF!</definedName>
    <definedName name="sdlfee">'[2]Financ. Overview'!$H$13</definedName>
    <definedName name="sfeggsafasfas">#REF!</definedName>
    <definedName name="solar_ratio">'[9]POWER ASSUMPTIONS'!$H$7</definedName>
    <definedName name="ss">#REF!</definedName>
    <definedName name="ss7fee">'[2]Financ. Overview'!$H$18</definedName>
    <definedName name="subsfee">'[2]Financ. Overview'!$H$14</definedName>
    <definedName name="toolbox">[10]Toolbox!$C$5:$T$1578</definedName>
    <definedName name="ttt">#REF!</definedName>
    <definedName name="tttt">#REF!</definedName>
    <definedName name="V5.1Fee">'[2]Financ. Overview'!$H$15</definedName>
    <definedName name="www">#REF!</definedName>
    <definedName name="X">[11]投入!#REF!</definedName>
    <definedName name="yyyy">#REF!</definedName>
    <definedName name="Z32_Cost_red">'[2]Financ. Overview'!#REF!</definedName>
    <definedName name="本级标准收入2004年">[12]本年收入合计!$E$4:$E$184</definedName>
    <definedName name="表3">#REF!</definedName>
    <definedName name="表5">#REF!</definedName>
    <definedName name="拨款汇总_合计">SUM([13]汇总!#REF!)</definedName>
    <definedName name="财力">#REF!</definedName>
    <definedName name="财政供养人员增幅2004年">[14]财政供养人员增幅!$E$6</definedName>
    <definedName name="财政供养人员增幅2004年分县">[14]财政供养人员增幅!$E$4:$E$184</definedName>
    <definedName name="处室">#REF!</definedName>
    <definedName name="村级标准支出">[15]村级支出!$E$4:$E$184</definedName>
    <definedName name="大多数">[16]XL4Poppy!$A$15</definedName>
    <definedName name="大幅度">#REF!</definedName>
    <definedName name="地区名称">[17]封面!#REF!</definedName>
    <definedName name="第二产业分县2003年">[18]GDP!$G$4:$G$184</definedName>
    <definedName name="第二产业合计2003年">[18]GDP!$G$4</definedName>
    <definedName name="第三产业分县2003年">[18]GDP!$H$4:$H$184</definedName>
    <definedName name="第三产业合计2003年">[18]GDP!$H$4</definedName>
    <definedName name="对账">#REF!</definedName>
    <definedName name="发送到">发送到</definedName>
    <definedName name="范德萨发撒旦法">范德萨发撒旦法</definedName>
    <definedName name="分处支出">#REF!</definedName>
    <definedName name="分类_用途">[19]下拉选择字段!$F$31+[19]下拉选择字段!$F$32:$F$37</definedName>
    <definedName name="耕地占用税分县2003年">[20]一般预算收入!$U$4:$U$184</definedName>
    <definedName name="耕地占用税合计2003年">[20]一般预算收入!$U$4</definedName>
    <definedName name="工商税收2004年">[21]工商税收!$S$4:$S$184</definedName>
    <definedName name="工商税收合计2004年">[21]工商税收!$S$4</definedName>
    <definedName name="公检法司部门编制数">[22]公检法司编制!$E$4:$E$184</definedName>
    <definedName name="公用标准支出">[23]合计!$E$4:$E$184</definedName>
    <definedName name="行政管理部门编制数">[22]行政编制!$E$4:$E$184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科目编码">[24]编码!$A$2:$A$145</definedName>
    <definedName name="类型">#REF!</definedName>
    <definedName name="农业人口2003年">[25]农业人口!$E$4:$E$184</definedName>
    <definedName name="农业税分县2003年">[20]一般预算收入!$S$4:$S$184</definedName>
    <definedName name="农业税合计2003年">[20]一般预算收入!$S$4</definedName>
    <definedName name="农业特产税分县2003年">[20]一般预算收入!$T$4:$T$184</definedName>
    <definedName name="农业特产税合计2003年">[20]一般预算收入!$T$4</definedName>
    <definedName name="农业用地面积">[26]农业用地!$E$4:$E$184</definedName>
    <definedName name="契税分县2003年">[20]一般预算收入!$V$4:$V$184</definedName>
    <definedName name="契税合计2003年">[20]一般预算收入!$V$4</definedName>
    <definedName name="全额差额比例">'[27]C01-1'!#REF!</definedName>
    <definedName name="人员标准支出">[28]人员支出!$E$4:$E$184</definedName>
    <definedName name="社保">#N/A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[29]事业发展!$E$4:$E$184</definedName>
    <definedName name="是">#REF!</definedName>
    <definedName name="位次d">[30]四月份月报!#REF!</definedName>
    <definedName name="乡镇个数">[31]行政区划!$D$6:$D$184</definedName>
    <definedName name="性别">[32]基础编码!$H$2:$H$3</definedName>
    <definedName name="学历">[32]基础编码!$S$2:$S$9</definedName>
    <definedName name="一般预算收入2002年">'[33]2002年一般预算收入'!$AC$4:$AC$184</definedName>
    <definedName name="一般预算收入2003年">[20]一般预算收入!$AD$4:$AD$184</definedName>
    <definedName name="一般预算收入合计2003年">[20]一般预算收入!$AC$4</definedName>
    <definedName name="支出">'[34]P1012001'!$A$6:$E$117</definedName>
    <definedName name="中国">#REF!</definedName>
    <definedName name="中小学生人数2003年">[35]中小学生!$E$4:$E$184</definedName>
    <definedName name="字段本级分配.N.19.2">#REF!</definedName>
    <definedName name="字段功能科目_.C.200">#REF!</definedName>
    <definedName name="字段归口处室_.C.100">#REF!</definedName>
    <definedName name="字段经济科目_.C.100">#REF!</definedName>
    <definedName name="字段来源类型_.C.100">#REF!</definedName>
    <definedName name="字段录入时间.T.8">#REF!</definedName>
    <definedName name="字段票号.C.30">#REF!</definedName>
    <definedName name="字段审批文件_.C.100">#REF!</definedName>
    <definedName name="字段文件日期.D.8">#REF!</definedName>
    <definedName name="字段用途.C.200">#REF!</definedName>
    <definedName name="字段预算单位_.C.200">#REF!</definedName>
    <definedName name="字段支出结构_.C.100">#REF!</definedName>
    <definedName name="字段支付方式_.C.100">#REF!</definedName>
    <definedName name="字段资金性质_.C.100">#REF!</definedName>
    <definedName name="总人口2003年">[36]总人口!$E$4:$E$184</definedName>
    <definedName name="전">#REF!</definedName>
    <definedName name="주택사업본부">#REF!</definedName>
    <definedName name="철구사업본부">#REF!</definedName>
    <definedName name="____________bt1" localSheetId="1">#REF!</definedName>
    <definedName name="___________bt1" localSheetId="1">#REF!</definedName>
    <definedName name="__________bt1" localSheetId="1">#REF!</definedName>
    <definedName name="_________bt1" localSheetId="1">#REF!</definedName>
    <definedName name="________bt1" localSheetId="1">#REF!</definedName>
    <definedName name="_____bt1" localSheetId="1">#REF!</definedName>
    <definedName name="____bt1" localSheetId="1">#REF!</definedName>
    <definedName name="___bt1" localSheetId="1">#REF!</definedName>
    <definedName name="__bt1" localSheetId="1">#REF!</definedName>
    <definedName name="_21114" localSheetId="1">#REF!</definedName>
    <definedName name="_bt1" localSheetId="1">#REF!</definedName>
    <definedName name="A" localSheetId="1">#REF!</definedName>
    <definedName name="aa" localSheetId="1">#REF!</definedName>
    <definedName name="aaa" localSheetId="1">#REF!</definedName>
    <definedName name="ABC" localSheetId="1">#REF!</definedName>
    <definedName name="ABD" localSheetId="1">#REF!</definedName>
    <definedName name="bt" localSheetId="1">#REF!</definedName>
    <definedName name="______bt1" localSheetId="1">#REF!</definedName>
    <definedName name="data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heji" localSheetId="1">#REF!</definedName>
    <definedName name="hhhh" localSheetId="1">#REF!</definedName>
    <definedName name="kkkk" localSheetId="1">#REF!</definedName>
    <definedName name="Module.Prix_SMC" localSheetId="1">Module.Prix_SMC</definedName>
    <definedName name="one" localSheetId="1">#REF!</definedName>
    <definedName name="_xlnm.Print_Area" localSheetId="1">'02市级收支汇总表'!$A$1:$N$26</definedName>
    <definedName name="Print_Area_MI" localSheetId="1">#REF!</definedName>
    <definedName name="_xlnm.Print_Titles" localSheetId="1">'02市级收支汇总表'!$1:$4</definedName>
    <definedName name="Prix_SMC" localSheetId="1">Prix_SMC</definedName>
    <definedName name="rrrr" localSheetId="1">#REF!</definedName>
    <definedName name="s" localSheetId="1">#REF!</definedName>
    <definedName name="sfeggsafasfas" localSheetId="1">#REF!</definedName>
    <definedName name="solar_ratio" localSheetId="1">'[37]POWER ASSUMPTIONS'!$H$7</definedName>
    <definedName name="ss" localSheetId="1">#REF!</definedName>
    <definedName name="ttt" localSheetId="1">#REF!</definedName>
    <definedName name="tttt" localSheetId="1">#REF!</definedName>
    <definedName name="www" localSheetId="1">#REF!</definedName>
    <definedName name="yyyy" localSheetId="1">#REF!</definedName>
    <definedName name="表3" localSheetId="1">#REF!</definedName>
    <definedName name="表5" localSheetId="1">#REF!</definedName>
    <definedName name="拨款汇总_合计" localSheetId="1">SUM([38]汇总!#REF!)</definedName>
    <definedName name="财力" localSheetId="1">#REF!</definedName>
    <definedName name="处室" localSheetId="1">#REF!</definedName>
    <definedName name="大多数" localSheetId="1">[40]XL4Poppy!$A$15</definedName>
    <definedName name="大幅度" localSheetId="1">#REF!</definedName>
    <definedName name="地区名称" localSheetId="1">[41]封面!#REF!</definedName>
    <definedName name="对账" localSheetId="1">#REF!</definedName>
    <definedName name="发送到" localSheetId="1">发送到</definedName>
    <definedName name="范德萨发撒旦法" localSheetId="1">范德萨发撒旦法</definedName>
    <definedName name="分处支出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科目" localSheetId="1">#REF!</definedName>
    <definedName name="科目编码" localSheetId="1">[42]编码!$A$2:$A$145</definedName>
    <definedName name="类型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性别" localSheetId="1">[43]基础编码!$H$2:$H$3</definedName>
    <definedName name="学历" localSheetId="1">[43]基础编码!$S$2:$S$9</definedName>
    <definedName name="中国" localSheetId="1">#REF!</definedName>
    <definedName name="字段本级分配.N.19.2" localSheetId="1">#REF!</definedName>
    <definedName name="字段功能科目_.C.200" localSheetId="1">#REF!</definedName>
    <definedName name="字段归口处室_.C.100" localSheetId="1">#REF!</definedName>
    <definedName name="字段经济科目_.C.100" localSheetId="1">#REF!</definedName>
    <definedName name="字段来源类型_.C.100" localSheetId="1">#REF!</definedName>
    <definedName name="字段录入时间.T.8" localSheetId="1">#REF!</definedName>
    <definedName name="字段票号.C.30" localSheetId="1">#REF!</definedName>
    <definedName name="字段审批文件_.C.100" localSheetId="1">#REF!</definedName>
    <definedName name="字段文件日期.D.8" localSheetId="1">#REF!</definedName>
    <definedName name="字段用途.C.200" localSheetId="1">#REF!</definedName>
    <definedName name="字段预算单位_.C.200" localSheetId="1">#REF!</definedName>
    <definedName name="字段支出结构_.C.100" localSheetId="1">#REF!</definedName>
    <definedName name="字段支付方式_.C.100" localSheetId="1">#REF!</definedName>
    <definedName name="字段资金性质_.C.100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_FilterDatabase" localSheetId="1" hidden="1">#REF!</definedName>
    <definedName name="____________bt1" localSheetId="4">#REF!</definedName>
    <definedName name="___________bt1" localSheetId="4">#REF!</definedName>
    <definedName name="__________bt1" localSheetId="4">#REF!</definedName>
    <definedName name="_________bt1" localSheetId="4">#REF!</definedName>
    <definedName name="________bt1" localSheetId="4">#REF!</definedName>
    <definedName name="_____bt1" localSheetId="4">#REF!</definedName>
    <definedName name="____bt1" localSheetId="4">#REF!</definedName>
    <definedName name="___bt1" localSheetId="4">#REF!</definedName>
    <definedName name="__bt1" localSheetId="4">#REF!</definedName>
    <definedName name="_21114" localSheetId="4">#REF!</definedName>
    <definedName name="_bt1" localSheetId="4">#REF!</definedName>
    <definedName name="A" localSheetId="4">#REF!</definedName>
    <definedName name="aa" localSheetId="4">#REF!</definedName>
    <definedName name="aaa" localSheetId="4">#REF!</definedName>
    <definedName name="ABC" localSheetId="4">#REF!</definedName>
    <definedName name="ABD" localSheetId="4">#REF!</definedName>
    <definedName name="bt" localSheetId="4">#REF!</definedName>
    <definedName name="______bt1" localSheetId="4">#REF!</definedName>
    <definedName name="data" localSheetId="4">#REF!</definedName>
    <definedName name="Database" localSheetId="4" hidden="1">#REF!</definedName>
    <definedName name="database2" localSheetId="4">#REF!</definedName>
    <definedName name="database3" localSheetId="4">#REF!</definedName>
    <definedName name="dss" localSheetId="4" hidden="1">#REF!</definedName>
    <definedName name="E206." localSheetId="4">#REF!</definedName>
    <definedName name="eee" localSheetId="4">#REF!</definedName>
    <definedName name="fff" localSheetId="4">#REF!</definedName>
    <definedName name="heji" localSheetId="4">#REF!</definedName>
    <definedName name="hhhh" localSheetId="4">#REF!</definedName>
    <definedName name="kkkk" localSheetId="4">#REF!</definedName>
    <definedName name="Module.Prix_SMC" localSheetId="4">Module.Prix_SMC</definedName>
    <definedName name="one" localSheetId="4">#REF!</definedName>
    <definedName name="Print_Area_MI" localSheetId="4">#REF!</definedName>
    <definedName name="Prix_SMC" localSheetId="4">Prix_SMC</definedName>
    <definedName name="rrrr" localSheetId="4">#REF!</definedName>
    <definedName name="s" localSheetId="4">#REF!</definedName>
    <definedName name="sfeggsafasfas" localSheetId="4">#REF!</definedName>
    <definedName name="ss" localSheetId="4">#REF!</definedName>
    <definedName name="ttt" localSheetId="4">#REF!</definedName>
    <definedName name="tttt" localSheetId="4">#REF!</definedName>
    <definedName name="www" localSheetId="4">#REF!</definedName>
    <definedName name="yyyy" localSheetId="4">#REF!</definedName>
    <definedName name="表3" localSheetId="4">#REF!</definedName>
    <definedName name="表5" localSheetId="4">#REF!</definedName>
    <definedName name="财力" localSheetId="4">#REF!</definedName>
    <definedName name="处室" localSheetId="4">#REF!</definedName>
    <definedName name="大幅度" localSheetId="4">#REF!</definedName>
    <definedName name="对账" localSheetId="4">#REF!</definedName>
    <definedName name="发送到" localSheetId="4">发送到</definedName>
    <definedName name="范德萨发撒旦法" localSheetId="4">范德萨发撒旦法</definedName>
    <definedName name="分处支出" localSheetId="4">#REF!</definedName>
    <definedName name="汇率" localSheetId="4">#REF!</definedName>
    <definedName name="基金处室" localSheetId="4">#REF!</definedName>
    <definedName name="基金金额" localSheetId="4">#REF!</definedName>
    <definedName name="基金科目" localSheetId="4">#REF!</definedName>
    <definedName name="基金类型" localSheetId="4">#REF!</definedName>
    <definedName name="金额" localSheetId="4">#REF!</definedName>
    <definedName name="科目" localSheetId="4">#REF!</definedName>
    <definedName name="类型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23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是" localSheetId="4">#REF!</definedName>
    <definedName name="中国" localSheetId="4">#REF!</definedName>
    <definedName name="字段本级分配.N.19.2" localSheetId="4">#REF!</definedName>
    <definedName name="字段功能科目_.C.200" localSheetId="4">#REF!</definedName>
    <definedName name="字段归口处室_.C.100" localSheetId="4">#REF!</definedName>
    <definedName name="字段经济科目_.C.100" localSheetId="4">#REF!</definedName>
    <definedName name="字段来源类型_.C.100" localSheetId="4">#REF!</definedName>
    <definedName name="字段录入时间.T.8" localSheetId="4">#REF!</definedName>
    <definedName name="字段票号.C.30" localSheetId="4">#REF!</definedName>
    <definedName name="字段审批文件_.C.100" localSheetId="4">#REF!</definedName>
    <definedName name="字段文件日期.D.8" localSheetId="4">#REF!</definedName>
    <definedName name="字段用途.C.200" localSheetId="4">#REF!</definedName>
    <definedName name="字段预算单位_.C.200" localSheetId="4">#REF!</definedName>
    <definedName name="字段支出结构_.C.100" localSheetId="4">#REF!</definedName>
    <definedName name="字段支付方式_.C.100" localSheetId="4">#REF!</definedName>
    <definedName name="字段资金性质_.C.100" localSheetId="4">#REF!</definedName>
    <definedName name="전" localSheetId="4">#REF!</definedName>
    <definedName name="주택사업본부" localSheetId="4">#REF!</definedName>
    <definedName name="철구사업본부" localSheetId="4">#REF!</definedName>
    <definedName name="_xlnm.Print_Area" localSheetId="4">'05一般预算支出表'!$B$1:$E$48</definedName>
    <definedName name="_xlnm.Print_Titles" localSheetId="4">'05一般预算支出表'!$1:$4</definedName>
    <definedName name="____________bt1" localSheetId="2">#REF!</definedName>
    <definedName name="___________bt1" localSheetId="2">#REF!</definedName>
    <definedName name="__________bt1" localSheetId="2">#REF!</definedName>
    <definedName name="_________bt1" localSheetId="2">#REF!</definedName>
    <definedName name="________bt1" localSheetId="2">#REF!</definedName>
    <definedName name="_____bt1" localSheetId="2">#REF!</definedName>
    <definedName name="____bt1" localSheetId="2">#REF!</definedName>
    <definedName name="___bt1" localSheetId="2">#REF!</definedName>
    <definedName name="__bt1" localSheetId="2">#REF!</definedName>
    <definedName name="_21114" localSheetId="2">#REF!</definedName>
    <definedName name="_bt1" localSheetId="2">#REF!</definedName>
    <definedName name="A" localSheetId="2">#REF!</definedName>
    <definedName name="aa" localSheetId="2">#REF!</definedName>
    <definedName name="aaa" localSheetId="2">#REF!</definedName>
    <definedName name="ABC" localSheetId="2">#REF!</definedName>
    <definedName name="ABD" localSheetId="2">#REF!</definedName>
    <definedName name="bt" localSheetId="2">#REF!</definedName>
    <definedName name="______bt1" localSheetId="2">#REF!</definedName>
    <definedName name="data" localSheetId="2">#REF!</definedName>
    <definedName name="Database" localSheetId="2" hidden="1">#REF!</definedName>
    <definedName name="database2" localSheetId="2">#REF!</definedName>
    <definedName name="database3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heji" localSheetId="2">#REF!</definedName>
    <definedName name="hhhh" localSheetId="2">#REF!</definedName>
    <definedName name="kkkk" localSheetId="2">#REF!</definedName>
    <definedName name="Module.Prix_SMC" localSheetId="2">Module.Prix_SMC</definedName>
    <definedName name="one" localSheetId="2">#REF!</definedName>
    <definedName name="Print_Area_MI" localSheetId="2">#REF!</definedName>
    <definedName name="Prix_SMC" localSheetId="2">Prix_SMC</definedName>
    <definedName name="rrrr" localSheetId="2">#REF!</definedName>
    <definedName name="s" localSheetId="2">#REF!</definedName>
    <definedName name="sfeggsafasfas" localSheetId="2">#REF!</definedName>
    <definedName name="ss" localSheetId="2">#REF!</definedName>
    <definedName name="ttt" localSheetId="2">#REF!</definedName>
    <definedName name="tttt" localSheetId="2">#REF!</definedName>
    <definedName name="www" localSheetId="2">#REF!</definedName>
    <definedName name="yyyy" localSheetId="2">#REF!</definedName>
    <definedName name="表3" localSheetId="2">#REF!</definedName>
    <definedName name="表5" localSheetId="2">#REF!</definedName>
    <definedName name="拨款汇总_合计" localSheetId="2">SUM([39]汇总!#REF!)</definedName>
    <definedName name="财力" localSheetId="2">#REF!</definedName>
    <definedName name="处室" localSheetId="2">#REF!</definedName>
    <definedName name="大幅度" localSheetId="2">#REF!</definedName>
    <definedName name="对账" localSheetId="2">#REF!</definedName>
    <definedName name="发送到" localSheetId="2">发送到</definedName>
    <definedName name="范德萨发撒旦法" localSheetId="2">范德萨发撒旦法</definedName>
    <definedName name="分处支出" localSheetId="2">#REF!</definedName>
    <definedName name="汇率" localSheetId="2">#REF!</definedName>
    <definedName name="基金处室" localSheetId="2">#REF!</definedName>
    <definedName name="基金金额" localSheetId="2">#REF!</definedName>
    <definedName name="基金科目" localSheetId="2">#REF!</definedName>
    <definedName name="基金类型" localSheetId="2">#REF!</definedName>
    <definedName name="金额" localSheetId="2">#REF!</definedName>
    <definedName name="科目" localSheetId="2">#REF!</definedName>
    <definedName name="类型" localSheetId="2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是" localSheetId="2">#REF!</definedName>
    <definedName name="中国" localSheetId="2">#REF!</definedName>
    <definedName name="字段本级分配.N.19.2" localSheetId="2">#REF!</definedName>
    <definedName name="字段功能科目_.C.200" localSheetId="2">#REF!</definedName>
    <definedName name="字段归口处室_.C.100" localSheetId="2">#REF!</definedName>
    <definedName name="字段经济科目_.C.100" localSheetId="2">#REF!</definedName>
    <definedName name="字段来源类型_.C.100" localSheetId="2">#REF!</definedName>
    <definedName name="字段录入时间.T.8" localSheetId="2">#REF!</definedName>
    <definedName name="字段票号.C.30" localSheetId="2">#REF!</definedName>
    <definedName name="字段审批文件_.C.100" localSheetId="2">#REF!</definedName>
    <definedName name="字段文件日期.D.8" localSheetId="2">#REF!</definedName>
    <definedName name="字段用途.C.200" localSheetId="2">#REF!</definedName>
    <definedName name="字段预算单位_.C.200" localSheetId="2">#REF!</definedName>
    <definedName name="字段支出结构_.C.100" localSheetId="2">#REF!</definedName>
    <definedName name="字段支付方式_.C.100" localSheetId="2">#REF!</definedName>
    <definedName name="字段资金性质_.C.100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xlnm.Print_Area" localSheetId="2">'03 市直平衡表'!$A$1:$J$25</definedName>
    <definedName name="_xlnm.Print_Titles" localSheetId="2">'03 市直平衡表'!$2:$4</definedName>
    <definedName name="_xlnm._FilterDatabase" localSheetId="2" hidden="1">'03 市直平衡表'!$A$4:$K$22</definedName>
    <definedName name="____________bt1" localSheetId="3">#REF!</definedName>
    <definedName name="___________bt1" localSheetId="3">#REF!</definedName>
    <definedName name="__________bt1" localSheetId="3">#REF!</definedName>
    <definedName name="_________bt1" localSheetId="3">#REF!</definedName>
    <definedName name="________bt1" localSheetId="3">#REF!</definedName>
    <definedName name="_____bt1" localSheetId="3">#REF!</definedName>
    <definedName name="____bt1" localSheetId="3">#REF!</definedName>
    <definedName name="___bt1" localSheetId="3">#REF!</definedName>
    <definedName name="__bt1" localSheetId="3">#REF!</definedName>
    <definedName name="_21114" localSheetId="3">#REF!</definedName>
    <definedName name="_bt1" localSheetId="3">#REF!</definedName>
    <definedName name="A" localSheetId="3">#REF!</definedName>
    <definedName name="aa" localSheetId="3">#REF!</definedName>
    <definedName name="aaa" localSheetId="3">#REF!</definedName>
    <definedName name="ABC" localSheetId="3">#REF!</definedName>
    <definedName name="ABD" localSheetId="3">#REF!</definedName>
    <definedName name="bt" localSheetId="3">#REF!</definedName>
    <definedName name="______bt1" localSheetId="3">#REF!</definedName>
    <definedName name="data" localSheetId="3">#REF!</definedName>
    <definedName name="Database" localSheetId="3" hidden="1">#REF!</definedName>
    <definedName name="database2" localSheetId="3">#REF!</definedName>
    <definedName name="database3" localSheetId="3">#REF!</definedName>
    <definedName name="dss" localSheetId="3" hidden="1">#REF!</definedName>
    <definedName name="E206." localSheetId="3">#REF!</definedName>
    <definedName name="eee" localSheetId="3">#REF!</definedName>
    <definedName name="fff" localSheetId="3">#REF!</definedName>
    <definedName name="heji" localSheetId="3">#REF!</definedName>
    <definedName name="hhhh" localSheetId="3">#REF!</definedName>
    <definedName name="kkkk" localSheetId="3">#REF!</definedName>
    <definedName name="Module.Prix_SMC" localSheetId="3">Module.Prix_SMC</definedName>
    <definedName name="one" localSheetId="3">#REF!</definedName>
    <definedName name="Print_Area_MI" localSheetId="3">#REF!</definedName>
    <definedName name="Prix_SMC" localSheetId="3">Prix_SMC</definedName>
    <definedName name="rrrr" localSheetId="3">#REF!</definedName>
    <definedName name="s" localSheetId="3">#REF!</definedName>
    <definedName name="sfeggsafasfas" localSheetId="3">#REF!</definedName>
    <definedName name="ss" localSheetId="3">#REF!</definedName>
    <definedName name="ttt" localSheetId="3">#REF!</definedName>
    <definedName name="tttt" localSheetId="3">#REF!</definedName>
    <definedName name="www" localSheetId="3">#REF!</definedName>
    <definedName name="yyyy" localSheetId="3">#REF!</definedName>
    <definedName name="表3" localSheetId="3">#REF!</definedName>
    <definedName name="表5" localSheetId="3">#REF!</definedName>
    <definedName name="财力" localSheetId="3">#REF!</definedName>
    <definedName name="处室" localSheetId="3">#REF!</definedName>
    <definedName name="大幅度" localSheetId="3">#REF!</definedName>
    <definedName name="对账" localSheetId="3">#REF!</definedName>
    <definedName name="发送到" localSheetId="3">发送到</definedName>
    <definedName name="范德萨发撒旦法" localSheetId="3">范德萨发撒旦法</definedName>
    <definedName name="分处支出" localSheetId="3">#REF!</definedName>
    <definedName name="汇率" localSheetId="3">#REF!</definedName>
    <definedName name="基金处室" localSheetId="3">#REF!</definedName>
    <definedName name="基金金额" localSheetId="3">#REF!</definedName>
    <definedName name="基金科目" localSheetId="3">#REF!</definedName>
    <definedName name="基金类型" localSheetId="3">#REF!</definedName>
    <definedName name="金额" localSheetId="3">#REF!</definedName>
    <definedName name="科目" localSheetId="3">#REF!</definedName>
    <definedName name="类型" localSheetId="3">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23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是" localSheetId="3">#REF!</definedName>
    <definedName name="中国" localSheetId="3">#REF!</definedName>
    <definedName name="字段本级分配.N.19.2" localSheetId="3">#REF!</definedName>
    <definedName name="字段功能科目_.C.200" localSheetId="3">#REF!</definedName>
    <definedName name="字段归口处室_.C.100" localSheetId="3">#REF!</definedName>
    <definedName name="字段经济科目_.C.100" localSheetId="3">#REF!</definedName>
    <definedName name="字段来源类型_.C.100" localSheetId="3">#REF!</definedName>
    <definedName name="字段录入时间.T.8" localSheetId="3">#REF!</definedName>
    <definedName name="字段票号.C.30" localSheetId="3">#REF!</definedName>
    <definedName name="字段审批文件_.C.100" localSheetId="3">#REF!</definedName>
    <definedName name="字段文件日期.D.8" localSheetId="3">#REF!</definedName>
    <definedName name="字段用途.C.200" localSheetId="3">#REF!</definedName>
    <definedName name="字段预算单位_.C.200" localSheetId="3">#REF!</definedName>
    <definedName name="字段支出结构_.C.100" localSheetId="3">#REF!</definedName>
    <definedName name="字段支付方式_.C.100" localSheetId="3">#REF!</definedName>
    <definedName name="字段资金性质_.C.100" localSheetId="3">#REF!</definedName>
    <definedName name="전" localSheetId="3">#REF!</definedName>
    <definedName name="주택사업본부" localSheetId="3">#REF!</definedName>
    <definedName name="철구사업본부" localSheetId="3">#REF!</definedName>
    <definedName name="_xlnm.Print_Area" localSheetId="3">'04一般预算收入表'!$A:$D</definedName>
    <definedName name="_xlnm.Print_Titles" localSheetId="3">'04一般预算收入表'!$1:$4</definedName>
    <definedName name="_xlnm._FilterDatabase" localSheetId="3" hidden="1">'04一般预算收入表'!$A$5:$D$53</definedName>
    <definedName name="____________bt1" localSheetId="0">#REF!</definedName>
    <definedName name="___________bt1" localSheetId="0">#REF!</definedName>
    <definedName name="__________bt1" localSheetId="0">#REF!</definedName>
    <definedName name="_________bt1" localSheetId="0">#REF!</definedName>
    <definedName name="________bt1" localSheetId="0">#REF!</definedName>
    <definedName name="_____bt1" localSheetId="0">#REF!</definedName>
    <definedName name="____bt1" localSheetId="0">#REF!</definedName>
    <definedName name="___bt1" localSheetId="0">#REF!</definedName>
    <definedName name="__bt1" localSheetId="0">#REF!</definedName>
    <definedName name="_21114" localSheetId="0">#REF!</definedName>
    <definedName name="_bt1" localSheetId="0">#REF!</definedName>
    <definedName name="A" localSheetId="0">#REF!</definedName>
    <definedName name="aa" localSheetId="0">#REF!</definedName>
    <definedName name="aaa" localSheetId="0">#REF!</definedName>
    <definedName name="ABC" localSheetId="0">#REF!</definedName>
    <definedName name="ABD" localSheetId="0">#REF!</definedName>
    <definedName name="bt" localSheetId="0">#REF!</definedName>
    <definedName name="______bt1" localSheetId="0">#REF!</definedName>
    <definedName name="data" localSheetId="0">#REF!</definedName>
    <definedName name="Database" localSheetId="0" hidden="1">#REF!</definedName>
    <definedName name="database2" localSheetId="0">#REF!</definedName>
    <definedName name="database3" localSheetId="0">#REF!</definedName>
    <definedName name="dss" localSheetId="0" hidden="1">#REF!</definedName>
    <definedName name="E206." localSheetId="0">#REF!</definedName>
    <definedName name="eee" localSheetId="0">#REF!</definedName>
    <definedName name="fff" localSheetId="0">#REF!</definedName>
    <definedName name="heji" localSheetId="0">#REF!</definedName>
    <definedName name="hhhh" localSheetId="0">#REF!</definedName>
    <definedName name="kkkk" localSheetId="0">#REF!</definedName>
    <definedName name="Module.Prix_SMC" localSheetId="0">Module.Prix_SMC</definedName>
    <definedName name="one" localSheetId="0">#REF!</definedName>
    <definedName name="_xlnm.Print_Area" localSheetId="0">'01市级收支平衡表'!$A$1:$J$26</definedName>
    <definedName name="Print_Area_MI" localSheetId="0">#REF!</definedName>
    <definedName name="_xlnm.Print_Titles" localSheetId="0">'01市级收支平衡表'!$1:$4</definedName>
    <definedName name="Prix_SMC" localSheetId="0">Prix_SMC</definedName>
    <definedName name="rrrr" localSheetId="0">#REF!</definedName>
    <definedName name="s" localSheetId="0">#REF!</definedName>
    <definedName name="sfeggsafasfas" localSheetId="0">#REF!</definedName>
    <definedName name="solar_ratio" localSheetId="0">'[37]POWER ASSUMPTIONS'!$H$7</definedName>
    <definedName name="ss" localSheetId="0">#REF!</definedName>
    <definedName name="ttt" localSheetId="0">#REF!</definedName>
    <definedName name="tttt" localSheetId="0">#REF!</definedName>
    <definedName name="www" localSheetId="0">#REF!</definedName>
    <definedName name="yyyy" localSheetId="0">#REF!</definedName>
    <definedName name="表3" localSheetId="0">#REF!</definedName>
    <definedName name="表5" localSheetId="0">#REF!</definedName>
    <definedName name="拨款汇总_合计" localSheetId="0">SUM([38]汇总!#REF!)</definedName>
    <definedName name="财力" localSheetId="0">#REF!</definedName>
    <definedName name="处室" localSheetId="0">#REF!</definedName>
    <definedName name="大多数" localSheetId="0">[40]XL4Poppy!$A$15</definedName>
    <definedName name="大幅度" localSheetId="0">#REF!</definedName>
    <definedName name="地区名称" localSheetId="0">[41]封面!#REF!</definedName>
    <definedName name="对账" localSheetId="0">#REF!</definedName>
    <definedName name="发送到" localSheetId="0">发送到</definedName>
    <definedName name="范德萨发撒旦法" localSheetId="0">范德萨发撒旦法</definedName>
    <definedName name="分处支出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科目编码" localSheetId="0">[42]编码!$A$2:$A$145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是" localSheetId="0">#REF!</definedName>
    <definedName name="性别" localSheetId="0">[43]基础编码!$H$2:$H$3</definedName>
    <definedName name="学历" localSheetId="0">[43]基础编码!$S$2:$S$9</definedName>
    <definedName name="中国" localSheetId="0">#REF!</definedName>
    <definedName name="字段本级分配.N.19.2" localSheetId="0">#REF!</definedName>
    <definedName name="字段功能科目_.C.200" localSheetId="0">#REF!</definedName>
    <definedName name="字段归口处室_.C.100" localSheetId="0">#REF!</definedName>
    <definedName name="字段经济科目_.C.100" localSheetId="0">#REF!</definedName>
    <definedName name="字段来源类型_.C.100" localSheetId="0">#REF!</definedName>
    <definedName name="字段录入时间.T.8" localSheetId="0">#REF!</definedName>
    <definedName name="字段票号.C.30" localSheetId="0">#REF!</definedName>
    <definedName name="字段审批文件_.C.100" localSheetId="0">#REF!</definedName>
    <definedName name="字段文件日期.D.8" localSheetId="0">#REF!</definedName>
    <definedName name="字段用途.C.200" localSheetId="0">#REF!</definedName>
    <definedName name="字段预算单位_.C.200" localSheetId="0">#REF!</definedName>
    <definedName name="字段支出结构_.C.100" localSheetId="0">#REF!</definedName>
    <definedName name="字段支付方式_.C.100" localSheetId="0">#REF!</definedName>
    <definedName name="字段资金性质_.C.100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_xlnm._FilterDatabase" localSheetId="0" hidden="1">#REF!</definedName>
  </definedNames>
  <calcPr calcId="144525"/>
</workbook>
</file>

<file path=xl/sharedStrings.xml><?xml version="1.0" encoding="utf-8"?>
<sst xmlns="http://schemas.openxmlformats.org/spreadsheetml/2006/main" count="262" uniqueCount="152">
  <si>
    <t>附件1</t>
  </si>
  <si>
    <t>揭阳市市级2025年一般公共预算收支平衡表（调整预算）</t>
  </si>
  <si>
    <t>单位：万元</t>
  </si>
  <si>
    <t>收入项目</t>
  </si>
  <si>
    <t>预算数</t>
  </si>
  <si>
    <t>调整数</t>
  </si>
  <si>
    <t>预算调整</t>
  </si>
  <si>
    <t>调整后预算</t>
  </si>
  <si>
    <t>支出项目</t>
  </si>
  <si>
    <t>一、一般公共预算收入</t>
  </si>
  <si>
    <t>一、一般公共预算支出</t>
  </si>
  <si>
    <t xml:space="preserve">    税收收入</t>
  </si>
  <si>
    <t xml:space="preserve">    非税收入</t>
  </si>
  <si>
    <t>二、上级补助收入</t>
  </si>
  <si>
    <t>二、补助下级支出</t>
  </si>
  <si>
    <t xml:space="preserve">    返还性收入</t>
  </si>
  <si>
    <t xml:space="preserve">    返还性支出 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</si>
  <si>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</si>
  <si>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</si>
  <si>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</si>
  <si>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</si>
  <si>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>三、下级上解收入</t>
  </si>
  <si>
    <t>三、上解支出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</si>
  <si>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</si>
  <si>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</si>
  <si>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</si>
  <si>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</si>
  <si>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>四、预备费</t>
  </si>
  <si>
    <t>四、上年结转收入</t>
  </si>
  <si>
    <t>五、调出资金</t>
  </si>
  <si>
    <t>五、调入资金</t>
  </si>
  <si>
    <t>六、债务转贷支出</t>
  </si>
  <si>
    <t xml:space="preserve">    政府性基金预算调入资金</t>
  </si>
  <si>
    <t>七、区域间转移性支出</t>
  </si>
  <si>
    <t xml:space="preserve">    国有资本经营预算调入资金</t>
  </si>
  <si>
    <t>八、安排预算稳定调节基金</t>
  </si>
  <si>
    <t xml:space="preserve">    其他调入资金</t>
  </si>
  <si>
    <t>九、债务还本支出</t>
  </si>
  <si>
    <t>六、债务（转贷）收入</t>
  </si>
  <si>
    <t>十、结转下年（含部门待分配）</t>
  </si>
  <si>
    <t>七、区域间转移性收入</t>
  </si>
  <si>
    <t>八、动用预算稳定调节基金</t>
  </si>
  <si>
    <t>收入总计</t>
  </si>
  <si>
    <t>支出总计</t>
  </si>
  <si>
    <t>备注：“市级合计”为合并报表数据，上级补助收入、下级上解收入、债务转贷收入、补助下级支出、上解上级支出、债务转贷支出科目按照合并报表规则对内部事项进行抵销。</t>
  </si>
  <si>
    <r>
      <rPr>
        <sz val="12"/>
        <rFont val="宋体"/>
        <charset val="134"/>
      </rPr>
      <t>今年省提前下达半洋隧洞工程项目</t>
    </r>
    <r>
      <rPr>
        <sz val="12"/>
        <rFont val="Times New Roman"/>
        <charset val="0"/>
      </rPr>
      <t>4.9</t>
    </r>
    <r>
      <rPr>
        <sz val="12"/>
        <rFont val="宋体"/>
        <charset val="134"/>
      </rPr>
      <t>亿元</t>
    </r>
  </si>
  <si>
    <t>附件2</t>
  </si>
  <si>
    <t>揭阳市市级2025年一般公共预算收支汇总表（调整预算）</t>
  </si>
  <si>
    <t>市级合计</t>
  </si>
  <si>
    <t>市直</t>
  </si>
  <si>
    <t>高新区</t>
  </si>
  <si>
    <t>大南海石化工业区</t>
  </si>
  <si>
    <t>揭阳
产业园</t>
  </si>
  <si>
    <t>粤东
新城</t>
  </si>
  <si>
    <t>附件3</t>
  </si>
  <si>
    <t>揭阳市市直2025年一般公共预算收支平衡表（预算调整）</t>
  </si>
  <si>
    <t>税收收入</t>
  </si>
  <si>
    <t>非税收入</t>
  </si>
  <si>
    <t>返还性收入</t>
  </si>
  <si>
    <t xml:space="preserve">返还性支出 </t>
  </si>
  <si>
    <t xml:space="preserve"> </t>
  </si>
  <si>
    <t>一般性转移支付收入</t>
  </si>
  <si>
    <t>一般性转移支付支出</t>
  </si>
  <si>
    <t>专项转移支付收入</t>
  </si>
  <si>
    <t>专项转移支付支出</t>
  </si>
  <si>
    <t>体制上解收入</t>
  </si>
  <si>
    <t>体制上解支出</t>
  </si>
  <si>
    <t>专项上解收入</t>
  </si>
  <si>
    <t>专项上解支出</t>
  </si>
  <si>
    <t>政府性基金预算调入资金</t>
  </si>
  <si>
    <t>国有资本经营预算调入资金</t>
  </si>
  <si>
    <t>其他调入资金</t>
  </si>
  <si>
    <t>附件4</t>
  </si>
  <si>
    <t>揭阳市市直2025年一般公共预算收入表（预算调整）</t>
  </si>
  <si>
    <t>项　　　　目</t>
  </si>
  <si>
    <t>年初预算</t>
  </si>
  <si>
    <t>（一）税收收入</t>
  </si>
  <si>
    <t>　    增值税</t>
  </si>
  <si>
    <t xml:space="preserve">  　  企业所得税</t>
  </si>
  <si>
    <t xml:space="preserve">  　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</si>
  <si>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</si>
  <si>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</si>
  <si>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</si>
  <si>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</si>
  <si>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</si>
  <si>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</si>
  <si>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</si>
  <si>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契税</t>
  </si>
  <si>
    <t xml:space="preserve">      环境保护税</t>
  </si>
  <si>
    <t xml:space="preserve">      其他税收收入</t>
  </si>
  <si>
    <t>（二）非税收入</t>
  </si>
  <si>
    <t xml:space="preserve">  　  专项收入</t>
  </si>
  <si>
    <t xml:space="preserve">      其中：教育费附加收入</t>
  </si>
  <si>
    <t xml:space="preserve">            地方教育附加收入</t>
  </si>
  <si>
    <t xml:space="preserve">            文化事业建设费收入</t>
  </si>
  <si>
    <t xml:space="preserve">            残疾人就业保障金收入</t>
  </si>
  <si>
    <t xml:space="preserve">            教育资金收入</t>
  </si>
  <si>
    <t xml:space="preserve">            农田水利建设资金收入</t>
  </si>
  <si>
    <t xml:space="preserve">            森林植被恢复费</t>
  </si>
  <si>
    <t>　  　行政事业性收费收入</t>
  </si>
  <si>
    <t xml:space="preserve">  　　罚没收入</t>
  </si>
  <si>
    <t xml:space="preserve">  　　国有资本经营收入</t>
  </si>
  <si>
    <t xml:space="preserve">    　国有资源(资产)有偿使用收入</t>
  </si>
  <si>
    <t xml:space="preserve">      捐赠收入</t>
  </si>
  <si>
    <t xml:space="preserve">      政府住房基金收入</t>
  </si>
  <si>
    <t xml:space="preserve">   　 其他收入</t>
  </si>
  <si>
    <t>四、债务转贷收入</t>
  </si>
  <si>
    <t xml:space="preserve">    新增一般债券转贷收入</t>
  </si>
  <si>
    <t xml:space="preserve">    再融资一般债券转贷收入</t>
  </si>
  <si>
    <t xml:space="preserve">    从政府性基金预算调入</t>
  </si>
  <si>
    <t xml:space="preserve">    从国有资本经营预算调入</t>
  </si>
  <si>
    <t xml:space="preserve">    从其他资金调入</t>
  </si>
  <si>
    <t>六、动用预算稳定调节基金</t>
  </si>
  <si>
    <t>八、上年结转收入</t>
  </si>
  <si>
    <t>附件5</t>
  </si>
  <si>
    <t>揭阳市市直2025年一般公共预算支出表（预算调整）</t>
  </si>
  <si>
    <t xml:space="preserve"> 项       目</t>
  </si>
  <si>
    <t xml:space="preserve">    一般公共服务支出</t>
  </si>
  <si>
    <t xml:space="preserve">    外交支出</t>
  </si>
  <si>
    <t xml:space="preserve">    国防支出</t>
  </si>
  <si>
    <t xml:space="preserve">    公共安全支出</t>
  </si>
  <si>
    <t xml:space="preserve">    教育支出</t>
  </si>
  <si>
    <t xml:space="preserve">    科学技术支出</t>
  </si>
  <si>
    <t xml:space="preserve">    文化旅游体育与传媒支出</t>
  </si>
  <si>
    <t xml:space="preserve">    社会保障和就业支出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</si>
  <si>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</si>
  <si>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</si>
  <si>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</si>
  <si>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</si>
  <si>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</si>
  <si>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</si>
  <si>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</si>
  <si>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</si>
  <si>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</si>
  <si>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</si>
  <si>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</si>
  <si>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</si>
  <si>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灾害防治及应急管理支出</t>
  </si>
  <si>
    <t xml:space="preserve">    其他支出</t>
  </si>
  <si>
    <t xml:space="preserve">    债务付息支出</t>
  </si>
  <si>
    <t xml:space="preserve">    债务发行费支出</t>
  </si>
  <si>
    <t xml:space="preserve">    返还性支出</t>
  </si>
  <si>
    <t>市</t>
  </si>
  <si>
    <t>中央和省</t>
  </si>
  <si>
    <t>三、上解上级支出</t>
  </si>
  <si>
    <t>五、债务还本支出</t>
  </si>
  <si>
    <t xml:space="preserve">    地方政府一般债券还本支出</t>
  </si>
  <si>
    <t xml:space="preserve">    地方政府其他一般债务还本支出</t>
  </si>
  <si>
    <t xml:space="preserve">    新增一般债券转贷支出</t>
  </si>
  <si>
    <t xml:space="preserve">    再融资一般债券转贷支出</t>
  </si>
  <si>
    <t>七、补充预算周转金</t>
  </si>
  <si>
    <t>九、调出资金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</si>
</sst>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42" formatCode="_ &quot;￥&quot;* #,##0_ ;_ &quot;￥&quot;* \-#,##0_ ;_ &quot;￥&quot;* &quot;-&quot;_ ;_ @_ "/>
    <numFmt numFmtId="177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_);[Red]\(#,##0\)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Arial Narrow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楷体_GB2312"/>
      <charset val="134"/>
    </font>
    <font>
      <sz val="12"/>
      <name val="Times New Roman"/>
      <charset val="0"/>
    </font>
    <font>
      <sz val="10"/>
      <name val="Times New Roman"/>
      <charset val="0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2"/>
      <name val="Arial Narrow"/>
      <charset val="0"/>
    </font>
    <font>
      <b/>
      <sz val="11"/>
      <color theme="1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2"/>
      <name val="宋体"/>
      <charset val="0"/>
    </font>
    <font>
      <sz val="11"/>
      <name val="宋体"/>
      <charset val="0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43" fontId="2" fillId="0" borderId="0" applyFont="false" applyFill="false" applyBorder="false" applyAlignment="false" applyProtection="false"/>
    <xf numFmtId="0" fontId="2" fillId="0" borderId="0"/>
    <xf numFmtId="0" fontId="2" fillId="0" borderId="0"/>
    <xf numFmtId="0" fontId="31" fillId="1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6" fillId="0" borderId="0"/>
    <xf numFmtId="0" fontId="31" fillId="12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176" fontId="2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1" fillId="29" borderId="12" applyNumberFormat="false" applyAlignment="false" applyProtection="false">
      <alignment vertical="center"/>
    </xf>
    <xf numFmtId="0" fontId="42" fillId="0" borderId="8" applyNumberFormat="false" applyFill="false" applyAlignment="false" applyProtection="false">
      <alignment vertical="center"/>
    </xf>
    <xf numFmtId="0" fontId="43" fillId="32" borderId="9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4" fillId="11" borderId="14" applyNumberFormat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11" borderId="9" applyNumberFormat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0" fillId="31" borderId="13" applyNumberFormat="false" applyFont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" fillId="0" borderId="0"/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vertical="center" shrinkToFi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right" vertical="center" wrapText="true" shrinkToFit="true"/>
    </xf>
    <xf numFmtId="0" fontId="5" fillId="0" borderId="1" xfId="0" applyFont="true" applyFill="true" applyBorder="true" applyAlignment="true">
      <alignment horizontal="left" vertical="center" shrinkToFit="true"/>
    </xf>
    <xf numFmtId="0" fontId="1" fillId="0" borderId="1" xfId="0" applyFont="true" applyFill="true" applyBorder="true" applyAlignment="true">
      <alignment vertical="center" shrinkToFit="true"/>
    </xf>
    <xf numFmtId="0" fontId="7" fillId="0" borderId="0" xfId="0" applyFont="true" applyFill="true" applyBorder="true" applyAlignment="true">
      <alignment vertical="center"/>
    </xf>
    <xf numFmtId="3" fontId="5" fillId="0" borderId="1" xfId="0" applyNumberFormat="true" applyFont="true" applyFill="true" applyBorder="true" applyAlignment="true" applyProtection="true">
      <alignment horizontal="left" vertical="center"/>
    </xf>
    <xf numFmtId="3" fontId="1" fillId="0" borderId="1" xfId="0" applyNumberFormat="true" applyFont="true" applyFill="true" applyBorder="true" applyAlignment="true" applyProtection="true">
      <alignment horizontal="left" vertical="center"/>
    </xf>
    <xf numFmtId="0" fontId="5" fillId="0" borderId="1" xfId="0" applyFont="true" applyFill="true" applyBorder="true" applyAlignment="true">
      <alignment vertical="center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Border="true" applyAlignment="true"/>
    <xf numFmtId="0" fontId="9" fillId="0" borderId="3" xfId="0" applyNumberFormat="true" applyFont="true" applyFill="true" applyBorder="true" applyAlignment="true"/>
    <xf numFmtId="177" fontId="8" fillId="0" borderId="0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 applyProtection="true">
      <alignment vertical="center"/>
      <protection locked="false"/>
    </xf>
    <xf numFmtId="0" fontId="2" fillId="0" borderId="0" xfId="0" applyFont="true" applyFill="true" applyBorder="true" applyAlignment="true" applyProtection="true">
      <alignment vertical="center"/>
      <protection locked="false"/>
    </xf>
    <xf numFmtId="41" fontId="2" fillId="0" borderId="0" xfId="0" applyNumberFormat="true" applyFont="true" applyFill="true" applyBorder="true" applyAlignment="true" applyProtection="true">
      <alignment vertical="center"/>
      <protection locked="false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41" fontId="2" fillId="0" borderId="0" xfId="0" applyNumberFormat="true" applyFont="true" applyFill="true" applyBorder="true" applyAlignment="true">
      <alignment vertical="center"/>
    </xf>
    <xf numFmtId="0" fontId="4" fillId="0" borderId="0" xfId="0" applyFont="true" applyFill="true" applyBorder="true" applyAlignment="true" applyProtection="true">
      <alignment horizontal="center" vertical="center"/>
      <protection locked="false"/>
    </xf>
    <xf numFmtId="41" fontId="4" fillId="0" borderId="0" xfId="0" applyNumberFormat="true" applyFont="true" applyFill="true" applyBorder="true" applyAlignment="true" applyProtection="true">
      <alignment horizontal="center" vertical="center"/>
      <protection locked="false"/>
    </xf>
    <xf numFmtId="41" fontId="2" fillId="0" borderId="0" xfId="0" applyNumberFormat="true" applyFont="true" applyFill="true" applyBorder="true" applyAlignment="true" applyProtection="true">
      <alignment horizontal="right" vertical="center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41" fontId="10" fillId="0" borderId="1" xfId="38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41" fontId="6" fillId="0" borderId="1" xfId="40" applyNumberFormat="true" applyFont="true" applyFill="true" applyBorder="true" applyAlignment="true" applyProtection="true">
      <alignment horizontal="right" vertical="center" wrapText="true" shrinkToFit="true"/>
    </xf>
    <xf numFmtId="0" fontId="5" fillId="0" borderId="1" xfId="0" applyFont="true" applyFill="true" applyBorder="true" applyAlignment="true" applyProtection="true">
      <alignment horizontal="left" vertical="center"/>
      <protection locked="false"/>
    </xf>
    <xf numFmtId="0" fontId="1" fillId="0" borderId="1" xfId="38" applyFont="true" applyFill="true" applyBorder="true" applyAlignment="true">
      <alignment vertical="center" wrapText="true" shrinkToFit="true"/>
    </xf>
    <xf numFmtId="41" fontId="6" fillId="0" borderId="1" xfId="38" applyNumberFormat="true" applyFont="true" applyFill="true" applyBorder="true" applyAlignment="true">
      <alignment horizontal="right" vertical="center" wrapText="true"/>
    </xf>
    <xf numFmtId="41" fontId="6" fillId="0" borderId="1" xfId="20" applyNumberFormat="true" applyFont="true" applyFill="true" applyBorder="true" applyAlignment="true" applyProtection="true">
      <alignment horizontal="right" vertical="center" wrapText="true"/>
    </xf>
    <xf numFmtId="49" fontId="1" fillId="0" borderId="1" xfId="38" applyNumberFormat="true" applyFont="true" applyFill="true" applyBorder="true" applyAlignment="true">
      <alignment vertical="center" wrapText="true" shrinkToFit="true"/>
    </xf>
    <xf numFmtId="41" fontId="6" fillId="0" borderId="1" xfId="40" applyNumberFormat="true" applyFont="true" applyFill="true" applyBorder="true" applyAlignment="true" applyProtection="true">
      <alignment horizontal="right" vertical="center" wrapText="true" shrinkToFit="true"/>
      <protection locked="false"/>
    </xf>
    <xf numFmtId="41" fontId="6" fillId="0" borderId="1" xfId="40" applyNumberFormat="true" applyFont="true" applyFill="true" applyBorder="true" applyAlignment="true" applyProtection="true">
      <alignment horizontal="right" vertical="center" wrapText="true" shrinkToFit="true"/>
      <protection locked="false"/>
    </xf>
    <xf numFmtId="0" fontId="1" fillId="0" borderId="1" xfId="5" applyFont="true" applyFill="true" applyBorder="true" applyAlignment="true" applyProtection="true">
      <alignment vertical="center"/>
      <protection locked="false"/>
    </xf>
    <xf numFmtId="41" fontId="6" fillId="0" borderId="1" xfId="40" applyNumberFormat="true" applyFont="true" applyFill="true" applyBorder="true" applyAlignment="true" applyProtection="true">
      <alignment horizontal="right" vertical="center" wrapText="true"/>
    </xf>
    <xf numFmtId="0" fontId="1" fillId="0" borderId="1" xfId="5" applyFont="true" applyFill="true" applyBorder="true" applyAlignment="true" applyProtection="true">
      <alignment vertical="center" shrinkToFit="true"/>
      <protection locked="false"/>
    </xf>
    <xf numFmtId="41" fontId="6" fillId="0" borderId="1" xfId="0" applyNumberFormat="true" applyFont="true" applyFill="true" applyBorder="true" applyAlignment="true">
      <alignment horizontal="right" vertical="center" wrapText="true"/>
    </xf>
    <xf numFmtId="41" fontId="6" fillId="0" borderId="1" xfId="40" applyNumberFormat="true" applyFont="true" applyFill="true" applyBorder="true" applyAlignment="true" applyProtection="true">
      <alignment horizontal="right" vertical="center" wrapText="true"/>
      <protection locked="false"/>
    </xf>
    <xf numFmtId="41" fontId="6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41" fontId="6" fillId="0" borderId="1" xfId="3" applyNumberFormat="true" applyFont="true" applyFill="true" applyBorder="true" applyAlignment="true" applyProtection="true">
      <alignment horizontal="right" vertical="center" wrapText="true"/>
    </xf>
    <xf numFmtId="0" fontId="5" fillId="0" borderId="1" xfId="38" applyFont="true" applyFill="true" applyBorder="true" applyAlignment="true">
      <alignment vertical="center" wrapText="true" shrinkToFit="true"/>
    </xf>
    <xf numFmtId="41" fontId="6" fillId="0" borderId="1" xfId="0" applyNumberFormat="true" applyFont="true" applyFill="true" applyBorder="true" applyAlignment="true" applyProtection="true">
      <alignment horizontal="right" vertical="center" wrapText="true"/>
      <protection locked="false"/>
    </xf>
    <xf numFmtId="0" fontId="1" fillId="0" borderId="1" xfId="0" applyFont="true" applyFill="true" applyBorder="true" applyAlignment="true">
      <alignment vertical="center" wrapText="true" shrinkToFit="true"/>
    </xf>
    <xf numFmtId="0" fontId="1" fillId="0" borderId="1" xfId="0" applyFont="true" applyFill="true" applyBorder="true" applyAlignment="true" applyProtection="true">
      <alignment vertical="center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" fillId="0" borderId="0" xfId="0" applyFont="true" applyFill="true" applyBorder="true" applyAlignment="true" applyProtection="true">
      <alignment vertical="center" wrapText="true"/>
      <protection locked="false"/>
    </xf>
    <xf numFmtId="41" fontId="1" fillId="0" borderId="0" xfId="0" applyNumberFormat="true" applyFont="true" applyFill="true" applyBorder="true" applyAlignment="true" applyProtection="true">
      <alignment vertical="center" wrapText="true"/>
      <protection locked="false"/>
    </xf>
    <xf numFmtId="0" fontId="11" fillId="0" borderId="0" xfId="38" applyFont="true" applyFill="true" applyAlignment="true">
      <alignment vertical="center"/>
    </xf>
    <xf numFmtId="0" fontId="12" fillId="0" borderId="0" xfId="38" applyFont="true" applyFill="true" applyAlignment="true">
      <alignment vertical="center"/>
    </xf>
    <xf numFmtId="0" fontId="13" fillId="0" borderId="0" xfId="38" applyFont="true" applyFill="true" applyAlignment="true">
      <alignment vertical="center"/>
    </xf>
    <xf numFmtId="0" fontId="8" fillId="0" borderId="0" xfId="38" applyFont="true" applyFill="true" applyAlignment="true">
      <alignment vertical="center"/>
    </xf>
    <xf numFmtId="0" fontId="8" fillId="0" borderId="0" xfId="38" applyFont="true" applyFill="true" applyAlignment="true">
      <alignment vertical="center" wrapText="true" shrinkToFit="true"/>
    </xf>
    <xf numFmtId="0" fontId="2" fillId="0" borderId="0" xfId="38" applyFont="true" applyFill="true" applyAlignment="true">
      <alignment vertical="center"/>
    </xf>
    <xf numFmtId="0" fontId="14" fillId="0" borderId="0" xfId="38" applyFont="true" applyFill="true" applyAlignment="true">
      <alignment horizontal="center" vertical="center" wrapText="true"/>
    </xf>
    <xf numFmtId="0" fontId="5" fillId="0" borderId="4" xfId="2" applyFont="true" applyFill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left" vertical="center"/>
    </xf>
    <xf numFmtId="177" fontId="16" fillId="0" borderId="1" xfId="2" applyNumberFormat="true" applyFont="true" applyFill="true" applyBorder="true" applyAlignment="true">
      <alignment vertical="center" wrapText="true" shrinkToFit="true"/>
    </xf>
    <xf numFmtId="0" fontId="7" fillId="0" borderId="1" xfId="1" applyFont="true" applyFill="true" applyBorder="true" applyAlignment="true">
      <alignment horizontal="left" vertical="center" indent="2"/>
    </xf>
    <xf numFmtId="0" fontId="7" fillId="0" borderId="1" xfId="1" applyFont="true" applyFill="true" applyBorder="true" applyAlignment="true">
      <alignment horizontal="left" vertical="center"/>
    </xf>
    <xf numFmtId="0" fontId="7" fillId="0" borderId="1" xfId="1" applyFont="true" applyFill="true" applyBorder="true" applyAlignment="true">
      <alignment horizontal="left" vertical="center" wrapText="true" indent="2"/>
    </xf>
    <xf numFmtId="0" fontId="15" fillId="0" borderId="5" xfId="1" applyFont="true" applyFill="true" applyBorder="true" applyAlignment="true">
      <alignment horizontal="center" vertical="center"/>
    </xf>
    <xf numFmtId="0" fontId="8" fillId="0" borderId="0" xfId="38" applyFont="true" applyFill="true" applyAlignment="true">
      <alignment horizontal="left" vertical="center"/>
    </xf>
    <xf numFmtId="0" fontId="12" fillId="0" borderId="0" xfId="38" applyFont="true" applyFill="true" applyBorder="true" applyAlignment="true">
      <alignment vertical="center"/>
    </xf>
    <xf numFmtId="0" fontId="2" fillId="0" borderId="0" xfId="38" applyFont="true" applyFill="true" applyAlignment="true">
      <alignment horizontal="right" vertical="center"/>
    </xf>
    <xf numFmtId="0" fontId="5" fillId="0" borderId="1" xfId="1" applyFont="true" applyFill="true" applyBorder="true" applyAlignment="true">
      <alignment horizontal="left" vertical="center"/>
    </xf>
    <xf numFmtId="0" fontId="1" fillId="0" borderId="1" xfId="1" applyFont="true" applyFill="true" applyBorder="true" applyAlignment="true">
      <alignment vertical="center"/>
    </xf>
    <xf numFmtId="0" fontId="1" fillId="0" borderId="1" xfId="1" applyFont="true" applyFill="true" applyBorder="true" applyAlignment="true">
      <alignment horizontal="left" vertical="center" indent="2"/>
    </xf>
    <xf numFmtId="0" fontId="17" fillId="0" borderId="1" xfId="1" applyFont="true" applyFill="true" applyBorder="true" applyAlignment="true">
      <alignment horizontal="left" vertical="center"/>
    </xf>
    <xf numFmtId="178" fontId="5" fillId="0" borderId="1" xfId="1" applyNumberFormat="true" applyFont="true" applyFill="true" applyBorder="true" applyAlignment="true">
      <alignment vertical="center"/>
    </xf>
    <xf numFmtId="0" fontId="5" fillId="0" borderId="5" xfId="1" applyFont="true" applyFill="true" applyBorder="true" applyAlignment="true">
      <alignment horizontal="center" vertical="center"/>
    </xf>
    <xf numFmtId="0" fontId="18" fillId="0" borderId="0" xfId="38" applyFont="true" applyFill="true" applyAlignment="true">
      <alignment vertical="center"/>
    </xf>
    <xf numFmtId="0" fontId="5" fillId="0" borderId="6" xfId="2" applyFont="true" applyFill="true" applyBorder="true" applyAlignment="true">
      <alignment horizontal="center" vertical="center" wrapText="true"/>
    </xf>
    <xf numFmtId="0" fontId="12" fillId="0" borderId="0" xfId="2" applyFont="true" applyFill="true">
      <alignment vertical="center"/>
    </xf>
    <xf numFmtId="0" fontId="2" fillId="0" borderId="0" xfId="2" applyFont="true" applyFill="true">
      <alignment vertical="center"/>
    </xf>
    <xf numFmtId="0" fontId="19" fillId="0" borderId="0" xfId="0" applyFont="true" applyFill="true" applyBorder="true" applyAlignment="true">
      <alignment vertical="center"/>
    </xf>
    <xf numFmtId="0" fontId="2" fillId="0" borderId="0" xfId="2" applyFont="true" applyFill="true" applyAlignment="true">
      <alignment vertical="center"/>
    </xf>
    <xf numFmtId="0" fontId="14" fillId="0" borderId="0" xfId="2" applyFont="true" applyFill="true" applyBorder="true" applyAlignment="true">
      <alignment horizontal="center" vertical="center" wrapText="true"/>
    </xf>
    <xf numFmtId="0" fontId="14" fillId="0" borderId="0" xfId="2" applyFont="true" applyFill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0" fillId="0" borderId="1" xfId="2" applyFont="true" applyFill="true" applyBorder="true" applyAlignment="true">
      <alignment horizontal="center" vertical="center" wrapText="true"/>
    </xf>
    <xf numFmtId="0" fontId="10" fillId="0" borderId="1" xfId="2" applyFont="true" applyFill="true" applyBorder="true">
      <alignment vertical="center"/>
    </xf>
    <xf numFmtId="177" fontId="16" fillId="0" borderId="1" xfId="2" applyNumberFormat="true" applyFont="true" applyFill="true" applyBorder="true" applyAlignment="true">
      <alignment horizontal="right" vertical="center" wrapText="true" shrinkToFit="true"/>
    </xf>
    <xf numFmtId="0" fontId="2" fillId="0" borderId="1" xfId="2" applyFont="true" applyFill="true" applyBorder="true">
      <alignment vertical="center"/>
    </xf>
    <xf numFmtId="177" fontId="16" fillId="0" borderId="1" xfId="38" applyNumberFormat="true" applyFont="true" applyFill="true" applyBorder="true" applyAlignment="true">
      <alignment horizontal="right" vertical="center"/>
    </xf>
    <xf numFmtId="177" fontId="6" fillId="0" borderId="1" xfId="2" applyNumberFormat="true" applyFont="true" applyFill="true" applyBorder="true" applyAlignment="true">
      <alignment horizontal="right" vertical="center" wrapText="true" shrinkToFit="true"/>
    </xf>
    <xf numFmtId="0" fontId="10" fillId="0" borderId="1" xfId="2" applyFont="true" applyFill="true" applyBorder="true" applyAlignment="true">
      <alignment horizontal="center" vertical="center"/>
    </xf>
    <xf numFmtId="0" fontId="2" fillId="0" borderId="0" xfId="2" applyFont="true" applyFill="true" applyAlignment="true">
      <alignment horizontal="left" vertical="center"/>
    </xf>
    <xf numFmtId="177" fontId="10" fillId="0" borderId="1" xfId="2" applyNumberFormat="true" applyFont="true" applyFill="true" applyBorder="true" applyAlignment="true">
      <alignment vertical="center" wrapText="true"/>
    </xf>
    <xf numFmtId="177" fontId="2" fillId="0" borderId="1" xfId="2" applyNumberFormat="true" applyFont="true" applyFill="true" applyBorder="true" applyAlignment="true">
      <alignment vertical="center" wrapText="true"/>
    </xf>
    <xf numFmtId="177" fontId="16" fillId="0" borderId="1" xfId="2" applyNumberFormat="true" applyFont="true" applyFill="true" applyBorder="true" applyAlignment="true">
      <alignment horizontal="right" vertical="center"/>
    </xf>
    <xf numFmtId="177" fontId="10" fillId="0" borderId="1" xfId="2" applyNumberFormat="true" applyFont="true" applyFill="true" applyBorder="true" applyAlignment="true">
      <alignment horizontal="left" vertical="center" wrapText="true" shrinkToFit="true"/>
    </xf>
    <xf numFmtId="177" fontId="10" fillId="0" borderId="1" xfId="2" applyNumberFormat="true" applyFont="true" applyFill="true" applyBorder="true" applyAlignment="true">
      <alignment horizontal="left" vertical="center" wrapText="true"/>
    </xf>
    <xf numFmtId="177" fontId="16" fillId="0" borderId="1" xfId="2" applyNumberFormat="true" applyFont="true" applyFill="true" applyBorder="true" applyAlignment="true">
      <alignment horizontal="right" vertical="center" wrapText="true"/>
    </xf>
    <xf numFmtId="0" fontId="20" fillId="0" borderId="0" xfId="2" applyFont="true" applyFill="true" applyAlignment="true">
      <alignment horizontal="center" vertical="center"/>
    </xf>
    <xf numFmtId="177" fontId="16" fillId="0" borderId="1" xfId="38" applyNumberFormat="true" applyFont="true" applyFill="true" applyBorder="true" applyAlignment="true">
      <alignment horizontal="right" vertical="center" wrapText="true"/>
    </xf>
    <xf numFmtId="0" fontId="21" fillId="0" borderId="0" xfId="0" applyFont="true" applyFill="true" applyBorder="true" applyAlignment="true">
      <alignment vertical="center"/>
    </xf>
    <xf numFmtId="0" fontId="22" fillId="0" borderId="0" xfId="2" applyFont="true" applyFill="true" applyBorder="true" applyAlignment="true">
      <alignment horizontal="center" vertical="center" wrapText="true"/>
    </xf>
    <xf numFmtId="0" fontId="22" fillId="0" borderId="0" xfId="2" applyFont="true" applyFill="true" applyAlignment="true">
      <alignment horizontal="center" vertical="center" wrapText="true"/>
    </xf>
    <xf numFmtId="0" fontId="22" fillId="0" borderId="0" xfId="0" applyFont="true" applyFill="true" applyBorder="true" applyAlignment="true">
      <alignment horizontal="center" vertical="center" wrapText="true"/>
    </xf>
    <xf numFmtId="177" fontId="23" fillId="0" borderId="1" xfId="2" applyNumberFormat="true" applyFont="true" applyFill="true" applyBorder="true" applyAlignment="true">
      <alignment horizontal="right" vertical="center" wrapText="true" shrinkToFit="true"/>
    </xf>
    <xf numFmtId="177" fontId="23" fillId="0" borderId="1" xfId="38" applyNumberFormat="true" applyFont="true" applyFill="true" applyBorder="true" applyAlignment="true">
      <alignment horizontal="right" vertical="center"/>
    </xf>
    <xf numFmtId="177" fontId="24" fillId="0" borderId="1" xfId="2" applyNumberFormat="true" applyFont="true" applyFill="true" applyBorder="true" applyAlignment="true">
      <alignment horizontal="right" vertical="center" wrapText="true" shrinkToFit="true"/>
    </xf>
    <xf numFmtId="177" fontId="23" fillId="0" borderId="1" xfId="2" applyNumberFormat="true" applyFont="true" applyFill="true" applyBorder="true" applyAlignment="true">
      <alignment horizontal="right" vertical="center" wrapText="true"/>
    </xf>
  </cellXfs>
  <cellStyles count="57">
    <cellStyle name="常规" xfId="0" builtinId="0"/>
    <cellStyle name="常规 10 2 2 2 2 2" xfId="1"/>
    <cellStyle name="常规_市直平衡表" xfId="2"/>
    <cellStyle name="千位分隔_（全2.6） 2016年预算表格" xfId="3"/>
    <cellStyle name="常规_2007年地方预算表格（修订2版） 2 2" xfId="4"/>
    <cellStyle name="常规_（全2.6） 2016年预算表格" xfId="5"/>
    <cellStyle name="强调文字颜色 6" xfId="6" builtinId="49"/>
    <cellStyle name="20% - 强调文字颜色 5" xfId="7" builtinId="46"/>
    <cellStyle name="20% - 强调文字颜色 4" xfId="8" builtinId="42"/>
    <cellStyle name="强调文字颜色 4" xfId="9" builtinId="41"/>
    <cellStyle name="常规 3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千位分隔_2016年一般公共预算平衡表" xfId="20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常规_2006年预算报人大表格（八张快报数）" xfId="38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GP/tamer/DOS/TEMP/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10.96.245.132/&#39044;&#31639;&#22788;/Documents and Settings/Zengyi/Local Settings/Temporary Internet Files/Content.IE5/3QZH95FR/2010&#24180;&#19968;&#33324;&#39044;&#31639;&#25903;&#20986;&#39033;&#30446;&#24773;&#20917;&#34920;&#65288;20091106&#19982;&#19994;&#21153;&#22788;&#23460;&#20132;&#25442;&#24847;&#35265;&#21518;&#65289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Users/Administrator/Desktop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Documents and Settings/Administrator/&#26700;&#38754;/&#32489;&#25928;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H:/&#22797;&#20214; &#22269;&#22303;&#36164;&#28304;&#23616;&#65306;&#12298;&#25581;&#38451;&#24066;&#36164;&#20135;&#21345;&#29255;&#23548;&#20837;&#27169;&#26495;&#12299; (version 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GP/tamer/WINDOWS/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CHR/ARBEJDE/Q4D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A:/WINDOWS.000/Desktop/&#25105;&#30340;&#20844;&#25991;&#21253;/&#36213;&#21746;&#36132;&#25991;&#20214;&#22841;/&#2525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DOCUME~1/zq/LOCALS~1/Temp/&#36130;&#25919;&#20379;&#20859;&#20154;&#21592;&#20449;&#24687;&#34920;/&#25945;&#32946;/&#27896;&#27700;&#22235;&#2001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Budgetserver/&#39044;&#31639;&#21496;/BY/YS3/97&#20915;&#31639;&#21306;&#21439;&#26368;&#21518;&#27719;&#246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Users/ADMINI~1/AppData/Local/Temp/POWER ASSUMPTION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Users/ADMINI~1/AppData/Local/Temp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Users/XIAOXIN/AppData/Roaming/kingsoft/office6/backup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SHANGHAI_LF/&#39044;&#31639;&#22788;/BY/YS3/97&#20915;&#31639;&#21306;&#21439;&#26368;&#21518;&#27719;&#246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J:/Documents and Settings/Administrator/&#26700;&#38754;/&#32489;&#25928;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J: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J: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J:/DOCUME~1/zq/LOCALS~1/Temp/&#36130;&#25919;&#20379;&#20859;&#20154;&#21592;&#20449;&#24687;&#34920;/&#25945;&#32946;/&#27896;&#27700;&#22235;&#2001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&#25581;&#38451;&#24066;&#24066;&#32423;2025&#24180;&#35843;&#25972;&#39044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Backup of Backup of LINDA 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GP/GP_Ph1/SBB-OIs/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A:/WINDOWS/TEMP/GOLDPYR4/ARENTO/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/NTS01/jhc/unzipped/Eastern Airline FE/fnl-gp2/ToolboxGP/Kor/OSP_Becht_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001/.wxwork_local/data/1688849879473706_1970325008038486/Cache/File/2025-10//Users/1/Documents/WeChat Files/min10221305/Files/POWER 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主表目录"/>
      <sheetName val="表一"/>
      <sheetName val="平衡表（2009年）"/>
      <sheetName val="平衡表（2010年）"/>
      <sheetName val="收回"/>
      <sheetName val="新增"/>
      <sheetName val="投入"/>
      <sheetName val="未安排"/>
      <sheetName val="附表一"/>
      <sheetName val="附表二"/>
      <sheetName val="第三类项目（待更新）"/>
      <sheetName val="透视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投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XL4Poppy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土地"/>
      <sheetName val="2房屋建筑物"/>
      <sheetName val="3交通运输设备"/>
      <sheetName val="4其它设备"/>
      <sheetName val="下拉选择字段"/>
      <sheetName val="资产分类代码"/>
      <sheetName val="00000ppy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下拉选择字段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合计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C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人员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P101200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中小学生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总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调整后收入情况"/>
      <sheetName val="一般01市级收支平衡"/>
      <sheetName val="一般02 一般平衡表 "/>
      <sheetName val="一般03一般预算收入表"/>
      <sheetName val="一般04一般预算支出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CCFF"/>
    <pageSetUpPr fitToPage="true"/>
  </sheetPr>
  <dimension ref="A1:IP873"/>
  <sheetViews>
    <sheetView showZeros="0" zoomScale="90" zoomScaleNormal="90" workbookViewId="0">
      <pane ySplit="4" topLeftCell="A5" activePane="bottomLeft" state="frozen"/>
      <selection/>
      <selection pane="bottomLeft" activeCell="A20" sqref="A20"/>
    </sheetView>
  </sheetViews>
  <sheetFormatPr defaultColWidth="9" defaultRowHeight="15.75"/>
  <cols>
    <col min="1" max="1" width="45.625" style="80" customWidth="true"/>
    <col min="2" max="5" width="15.625" style="80" customWidth="true"/>
    <col min="6" max="6" width="45.625" style="80" customWidth="true"/>
    <col min="7" max="10" width="15.625" style="80" customWidth="true"/>
    <col min="11" max="252" width="9" style="79"/>
    <col min="253" max="16379" width="9" style="3"/>
  </cols>
  <sheetData>
    <row r="1" ht="29" customHeight="true" spans="1:10">
      <c r="A1" s="81" t="s">
        <v>0</v>
      </c>
      <c r="B1" s="1"/>
      <c r="C1" s="82"/>
      <c r="D1" s="82"/>
      <c r="E1" s="82"/>
      <c r="F1" s="82"/>
      <c r="G1" s="82"/>
      <c r="H1" s="82"/>
      <c r="I1" s="82"/>
      <c r="J1" s="82"/>
    </row>
    <row r="2" ht="33.75" customHeight="true" spans="1:10">
      <c r="A2" s="103" t="s">
        <v>1</v>
      </c>
      <c r="B2" s="104"/>
      <c r="C2" s="105"/>
      <c r="D2" s="105"/>
      <c r="E2" s="105"/>
      <c r="F2" s="105"/>
      <c r="G2" s="105"/>
      <c r="H2" s="105"/>
      <c r="I2" s="105"/>
      <c r="J2" s="105"/>
    </row>
    <row r="3" ht="33" customHeight="true" spans="1:10">
      <c r="A3" s="82"/>
      <c r="B3" s="82"/>
      <c r="C3" s="82"/>
      <c r="D3" s="82"/>
      <c r="E3" s="82"/>
      <c r="F3" s="82"/>
      <c r="G3" s="82"/>
      <c r="H3" s="82"/>
      <c r="I3" s="82"/>
      <c r="J3" s="100" t="s">
        <v>2</v>
      </c>
    </row>
    <row r="4" s="79" customFormat="true" ht="39" customHeight="true" spans="1:10">
      <c r="A4" s="86" t="s">
        <v>3</v>
      </c>
      <c r="B4" s="86" t="s">
        <v>4</v>
      </c>
      <c r="C4" s="86" t="s">
        <v>5</v>
      </c>
      <c r="D4" s="86" t="s">
        <v>6</v>
      </c>
      <c r="E4" s="86" t="s">
        <v>7</v>
      </c>
      <c r="F4" s="86" t="s">
        <v>8</v>
      </c>
      <c r="G4" s="86" t="s">
        <v>4</v>
      </c>
      <c r="H4" s="86" t="s">
        <v>5</v>
      </c>
      <c r="I4" s="86" t="s">
        <v>6</v>
      </c>
      <c r="J4" s="86" t="s">
        <v>7</v>
      </c>
    </row>
    <row r="5" ht="26" customHeight="true" spans="1:10">
      <c r="A5" s="87" t="s">
        <v>9</v>
      </c>
      <c r="B5" s="106">
        <v>390999</v>
      </c>
      <c r="C5" s="106"/>
      <c r="D5" s="106">
        <v>80186</v>
      </c>
      <c r="E5" s="106">
        <v>471185</v>
      </c>
      <c r="F5" s="94" t="s">
        <v>10</v>
      </c>
      <c r="G5" s="106">
        <v>735531.947173</v>
      </c>
      <c r="H5" s="109">
        <v>4000</v>
      </c>
      <c r="I5" s="109">
        <v>0.0528270000359043</v>
      </c>
      <c r="J5" s="106">
        <v>739532</v>
      </c>
    </row>
    <row r="6" ht="26" customHeight="true" spans="1:10">
      <c r="A6" s="89" t="s">
        <v>11</v>
      </c>
      <c r="B6" s="106">
        <v>214636</v>
      </c>
      <c r="C6" s="106"/>
      <c r="D6" s="106">
        <v>81758</v>
      </c>
      <c r="E6" s="106">
        <v>296394</v>
      </c>
      <c r="F6" s="94"/>
      <c r="G6" s="106"/>
      <c r="H6" s="106"/>
      <c r="I6" s="109">
        <v>0</v>
      </c>
      <c r="J6" s="106"/>
    </row>
    <row r="7" ht="26" customHeight="true" spans="1:10">
      <c r="A7" s="89" t="s">
        <v>12</v>
      </c>
      <c r="B7" s="106">
        <v>176363</v>
      </c>
      <c r="C7" s="106"/>
      <c r="D7" s="106">
        <v>-1572</v>
      </c>
      <c r="E7" s="106">
        <v>174791</v>
      </c>
      <c r="F7" s="94"/>
      <c r="G7" s="106"/>
      <c r="H7" s="106"/>
      <c r="I7" s="109">
        <v>0</v>
      </c>
      <c r="J7" s="106"/>
    </row>
    <row r="8" ht="26" customHeight="true" spans="1:10">
      <c r="A8" s="87" t="s">
        <v>13</v>
      </c>
      <c r="B8" s="106">
        <v>1009703</v>
      </c>
      <c r="C8" s="106"/>
      <c r="D8" s="106">
        <v>0</v>
      </c>
      <c r="E8" s="106">
        <v>1009703</v>
      </c>
      <c r="F8" s="94" t="s">
        <v>14</v>
      </c>
      <c r="G8" s="106">
        <v>996430</v>
      </c>
      <c r="H8" s="106"/>
      <c r="I8" s="109">
        <v>-39823</v>
      </c>
      <c r="J8" s="106">
        <v>956607</v>
      </c>
    </row>
    <row r="9" ht="26" customHeight="true" spans="1:10">
      <c r="A9" s="89" t="s">
        <v>15</v>
      </c>
      <c r="B9" s="107">
        <v>58531</v>
      </c>
      <c r="C9" s="107"/>
      <c r="D9" s="106">
        <v>0</v>
      </c>
      <c r="E9" s="106">
        <v>58531</v>
      </c>
      <c r="F9" s="95" t="s">
        <v>16</v>
      </c>
      <c r="G9" s="106">
        <v>81266</v>
      </c>
      <c r="H9" s="106"/>
      <c r="I9" s="109">
        <v>-54589</v>
      </c>
      <c r="J9" s="106">
        <v>26677</v>
      </c>
    </row>
    <row r="10" ht="26" customHeight="true" spans="1:10">
      <c r="A10" s="89" t="s">
        <v>17</v>
      </c>
      <c r="B10" s="107">
        <v>924841</v>
      </c>
      <c r="C10" s="107"/>
      <c r="D10" s="106">
        <v>0</v>
      </c>
      <c r="E10" s="106">
        <v>924841</v>
      </c>
      <c r="F10" s="95" t="s">
        <v>18</v>
      </c>
      <c r="G10" s="106">
        <v>898974</v>
      </c>
      <c r="H10" s="106"/>
      <c r="I10" s="109">
        <v>14766</v>
      </c>
      <c r="J10" s="106">
        <v>913740</v>
      </c>
    </row>
    <row r="11" ht="26" customHeight="true" spans="1:10">
      <c r="A11" s="89" t="s">
        <v>19</v>
      </c>
      <c r="B11" s="107">
        <v>26331</v>
      </c>
      <c r="C11" s="107"/>
      <c r="D11" s="106">
        <v>0</v>
      </c>
      <c r="E11" s="106">
        <v>26331</v>
      </c>
      <c r="F11" s="95" t="s">
        <v>20</v>
      </c>
      <c r="G11" s="109">
        <v>16190</v>
      </c>
      <c r="H11" s="106"/>
      <c r="I11" s="109">
        <v>0</v>
      </c>
      <c r="J11" s="106">
        <v>16190</v>
      </c>
    </row>
    <row r="12" ht="26" customHeight="true" spans="1:10">
      <c r="A12" s="87" t="s">
        <v>21</v>
      </c>
      <c r="B12" s="106">
        <v>98377</v>
      </c>
      <c r="C12" s="106"/>
      <c r="D12" s="106">
        <v>37144</v>
      </c>
      <c r="E12" s="106">
        <v>135521</v>
      </c>
      <c r="F12" s="94" t="s">
        <v>22</v>
      </c>
      <c r="G12" s="109">
        <v>77583</v>
      </c>
      <c r="H12" s="106"/>
      <c r="I12" s="109">
        <v>114499</v>
      </c>
      <c r="J12" s="106">
        <v>192082</v>
      </c>
    </row>
    <row r="13" ht="26" customHeight="true" spans="1:10">
      <c r="A13" s="89" t="s">
        <v>23</v>
      </c>
      <c r="B13" s="108">
        <v>11394</v>
      </c>
      <c r="C13" s="106"/>
      <c r="D13" s="106">
        <v>37144</v>
      </c>
      <c r="E13" s="106">
        <v>48538</v>
      </c>
      <c r="F13" s="95" t="s">
        <v>24</v>
      </c>
      <c r="G13" s="109">
        <v>3542</v>
      </c>
      <c r="H13" s="106"/>
      <c r="I13" s="109">
        <v>114499</v>
      </c>
      <c r="J13" s="106">
        <v>118041</v>
      </c>
    </row>
    <row r="14" ht="26" customHeight="true" spans="1:10">
      <c r="A14" s="89" t="s">
        <v>25</v>
      </c>
      <c r="B14" s="108">
        <v>86983</v>
      </c>
      <c r="C14" s="106"/>
      <c r="D14" s="106">
        <v>0</v>
      </c>
      <c r="E14" s="106">
        <v>86983</v>
      </c>
      <c r="F14" s="95" t="s">
        <v>26</v>
      </c>
      <c r="G14" s="109">
        <v>74041</v>
      </c>
      <c r="H14" s="106"/>
      <c r="I14" s="109">
        <v>0</v>
      </c>
      <c r="J14" s="106">
        <v>74041</v>
      </c>
    </row>
    <row r="15" ht="26" customHeight="true" spans="1:10">
      <c r="A15" s="89"/>
      <c r="B15" s="108"/>
      <c r="C15" s="106"/>
      <c r="D15" s="106">
        <v>0</v>
      </c>
      <c r="E15" s="106">
        <v>0</v>
      </c>
      <c r="F15" s="94" t="s">
        <v>27</v>
      </c>
      <c r="G15" s="109">
        <v>10347</v>
      </c>
      <c r="H15" s="106"/>
      <c r="I15" s="109">
        <v>0</v>
      </c>
      <c r="J15" s="106">
        <v>10347</v>
      </c>
    </row>
    <row r="16" ht="26" customHeight="true" spans="1:10">
      <c r="A16" s="87" t="s">
        <v>28</v>
      </c>
      <c r="B16" s="106">
        <v>237966</v>
      </c>
      <c r="C16" s="106"/>
      <c r="D16" s="106">
        <v>0</v>
      </c>
      <c r="E16" s="106">
        <v>237966</v>
      </c>
      <c r="F16" s="94" t="s">
        <v>29</v>
      </c>
      <c r="G16" s="109">
        <v>4635</v>
      </c>
      <c r="H16" s="106"/>
      <c r="I16" s="109">
        <v>0</v>
      </c>
      <c r="J16" s="106">
        <v>4635</v>
      </c>
    </row>
    <row r="17" ht="26" customHeight="true" spans="1:10">
      <c r="A17" s="87" t="s">
        <v>30</v>
      </c>
      <c r="B17" s="106">
        <v>216181</v>
      </c>
      <c r="C17" s="106"/>
      <c r="D17" s="106">
        <v>-42004</v>
      </c>
      <c r="E17" s="106">
        <v>174177</v>
      </c>
      <c r="F17" s="94" t="s">
        <v>31</v>
      </c>
      <c r="G17" s="109"/>
      <c r="H17" s="106">
        <v>10000</v>
      </c>
      <c r="I17" s="109">
        <v>0</v>
      </c>
      <c r="J17" s="106">
        <v>10000</v>
      </c>
    </row>
    <row r="18" ht="26" customHeight="true" spans="1:10">
      <c r="A18" s="89" t="s">
        <v>32</v>
      </c>
      <c r="B18" s="106">
        <v>208226</v>
      </c>
      <c r="C18" s="106"/>
      <c r="D18" s="106">
        <f>E18-B18-C18</f>
        <v>-42004</v>
      </c>
      <c r="E18" s="106">
        <v>166222</v>
      </c>
      <c r="F18" s="97" t="s">
        <v>33</v>
      </c>
      <c r="G18" s="109"/>
      <c r="H18" s="106"/>
      <c r="I18" s="109">
        <v>0</v>
      </c>
      <c r="J18" s="109">
        <v>0</v>
      </c>
    </row>
    <row r="19" ht="26" customHeight="true" spans="1:10">
      <c r="A19" s="89" t="s">
        <v>34</v>
      </c>
      <c r="B19" s="106"/>
      <c r="C19" s="106"/>
      <c r="D19" s="106">
        <f>E19-B19-C19</f>
        <v>0</v>
      </c>
      <c r="E19" s="106">
        <v>0</v>
      </c>
      <c r="F19" s="94" t="s">
        <v>35</v>
      </c>
      <c r="G19" s="109">
        <v>6088</v>
      </c>
      <c r="H19" s="106"/>
      <c r="I19" s="109">
        <v>650</v>
      </c>
      <c r="J19" s="106">
        <v>6738</v>
      </c>
    </row>
    <row r="20" ht="26" customHeight="true" spans="1:10">
      <c r="A20" s="89" t="s">
        <v>36</v>
      </c>
      <c r="B20" s="106">
        <v>7955</v>
      </c>
      <c r="C20" s="106"/>
      <c r="D20" s="106">
        <f>E20-B20-C20</f>
        <v>0</v>
      </c>
      <c r="E20" s="106">
        <v>7955</v>
      </c>
      <c r="F20" s="94" t="s">
        <v>37</v>
      </c>
      <c r="G20" s="109">
        <v>2900</v>
      </c>
      <c r="H20" s="106"/>
      <c r="I20" s="109">
        <v>0</v>
      </c>
      <c r="J20" s="106">
        <v>2900</v>
      </c>
    </row>
    <row r="21" ht="26" customHeight="true" spans="1:10">
      <c r="A21" s="87" t="s">
        <v>38</v>
      </c>
      <c r="B21" s="106"/>
      <c r="C21" s="106">
        <v>14000</v>
      </c>
      <c r="D21" s="106">
        <v>0</v>
      </c>
      <c r="E21" s="106">
        <v>14000</v>
      </c>
      <c r="F21" s="94" t="s">
        <v>39</v>
      </c>
      <c r="G21" s="109">
        <v>125879</v>
      </c>
      <c r="H21" s="106"/>
      <c r="I21" s="109">
        <v>0</v>
      </c>
      <c r="J21" s="106">
        <v>125879</v>
      </c>
    </row>
    <row r="22" ht="26" customHeight="true" spans="1:10">
      <c r="A22" s="87" t="s">
        <v>40</v>
      </c>
      <c r="B22" s="106"/>
      <c r="C22" s="106"/>
      <c r="D22" s="106">
        <v>0</v>
      </c>
      <c r="E22" s="106">
        <v>0</v>
      </c>
      <c r="F22" s="98"/>
      <c r="G22" s="106"/>
      <c r="H22" s="106"/>
      <c r="I22" s="109">
        <v>0</v>
      </c>
      <c r="J22" s="106"/>
    </row>
    <row r="23" ht="26" customHeight="true" spans="1:10">
      <c r="A23" s="87" t="s">
        <v>41</v>
      </c>
      <c r="B23" s="106">
        <v>6168</v>
      </c>
      <c r="C23" s="106"/>
      <c r="D23" s="106">
        <v>0</v>
      </c>
      <c r="E23" s="106">
        <v>6168</v>
      </c>
      <c r="F23" s="98"/>
      <c r="G23" s="106"/>
      <c r="H23" s="106"/>
      <c r="I23" s="109">
        <v>0</v>
      </c>
      <c r="J23" s="106"/>
    </row>
    <row r="24" ht="26" customHeight="true" spans="1:10">
      <c r="A24" s="89"/>
      <c r="B24" s="106"/>
      <c r="C24" s="106"/>
      <c r="D24" s="106">
        <v>0</v>
      </c>
      <c r="E24" s="106"/>
      <c r="F24" s="95"/>
      <c r="G24" s="109"/>
      <c r="H24" s="109"/>
      <c r="I24" s="109">
        <v>0</v>
      </c>
      <c r="J24" s="109"/>
    </row>
    <row r="25" ht="26" customHeight="true" spans="1:10">
      <c r="A25" s="92" t="s">
        <v>42</v>
      </c>
      <c r="B25" s="106">
        <v>1959394</v>
      </c>
      <c r="C25" s="106">
        <v>14000</v>
      </c>
      <c r="D25" s="106">
        <v>75326</v>
      </c>
      <c r="E25" s="106">
        <v>2048720</v>
      </c>
      <c r="F25" s="92" t="s">
        <v>43</v>
      </c>
      <c r="G25" s="106">
        <v>1959393.947173</v>
      </c>
      <c r="H25" s="106">
        <v>14000</v>
      </c>
      <c r="I25" s="109">
        <v>75326.0528270002</v>
      </c>
      <c r="J25" s="106">
        <v>2048720</v>
      </c>
    </row>
    <row r="26" s="79" customFormat="true" ht="24" customHeight="true" spans="1:250">
      <c r="A26" s="93" t="s">
        <v>44</v>
      </c>
      <c r="B26" s="93"/>
      <c r="C26" s="93"/>
      <c r="D26" s="93"/>
      <c r="E26" s="93"/>
      <c r="F26" s="93"/>
      <c r="G26" s="93"/>
      <c r="H26" s="93"/>
      <c r="I26" s="93"/>
      <c r="J26" s="93"/>
      <c r="IP26" s="102"/>
    </row>
    <row r="873" ht="24" customHeight="true" spans="11:11">
      <c r="K873" s="80" t="s">
        <v>45</v>
      </c>
    </row>
  </sheetData>
  <mergeCells count="2">
    <mergeCell ref="A2:J2"/>
    <mergeCell ref="A26:J26"/>
  </mergeCells>
  <printOptions horizontalCentered="true"/>
  <pageMargins left="0.472222222222222" right="0.354166666666667" top="0.432638888888889" bottom="0.354166666666667" header="0.432638888888889" footer="0.236111111111111"/>
  <pageSetup paperSize="9" scale="63" orientation="landscape" blackAndWhite="tru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CCFF"/>
    <pageSetUpPr fitToPage="true"/>
  </sheetPr>
  <dimension ref="A1:IT873"/>
  <sheetViews>
    <sheetView showZeros="0" zoomScale="90" zoomScaleNormal="90" workbookViewId="0">
      <pane ySplit="4" topLeftCell="A5" activePane="bottomLeft" state="frozen"/>
      <selection/>
      <selection pane="bottomLeft" activeCell="A14" sqref="A14"/>
    </sheetView>
  </sheetViews>
  <sheetFormatPr defaultColWidth="9" defaultRowHeight="15.75"/>
  <cols>
    <col min="1" max="1" width="33.625" style="80" customWidth="true"/>
    <col min="2" max="2" width="11.75" style="80" customWidth="true"/>
    <col min="3" max="7" width="10.125" style="80" customWidth="true"/>
    <col min="8" max="8" width="35.625" style="80" customWidth="true"/>
    <col min="9" max="9" width="10.375" style="80" customWidth="true"/>
    <col min="10" max="10" width="12.5" style="80" customWidth="true"/>
    <col min="11" max="14" width="10.125" style="80" customWidth="true"/>
    <col min="15" max="256" width="9" style="79"/>
    <col min="257" max="16384" width="9" style="3"/>
  </cols>
  <sheetData>
    <row r="1" ht="29" customHeight="true" spans="1:14">
      <c r="A1" s="81" t="s">
        <v>46</v>
      </c>
      <c r="B1" s="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33.75" customHeight="true" spans="1:14">
      <c r="A2" s="83" t="s">
        <v>47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22" customHeight="true" spans="1:14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00" t="s">
        <v>2</v>
      </c>
      <c r="N3" s="100"/>
    </row>
    <row r="4" s="79" customFormat="true" ht="39" customHeight="true" spans="1:14">
      <c r="A4" s="86" t="s">
        <v>3</v>
      </c>
      <c r="B4" s="86" t="s">
        <v>48</v>
      </c>
      <c r="C4" s="86" t="s">
        <v>49</v>
      </c>
      <c r="D4" s="86" t="s">
        <v>50</v>
      </c>
      <c r="E4" s="86" t="s">
        <v>51</v>
      </c>
      <c r="F4" s="86" t="s">
        <v>52</v>
      </c>
      <c r="G4" s="86" t="s">
        <v>53</v>
      </c>
      <c r="H4" s="86" t="s">
        <v>8</v>
      </c>
      <c r="I4" s="86" t="s">
        <v>48</v>
      </c>
      <c r="J4" s="86" t="s">
        <v>49</v>
      </c>
      <c r="K4" s="86" t="s">
        <v>50</v>
      </c>
      <c r="L4" s="86" t="s">
        <v>51</v>
      </c>
      <c r="M4" s="86" t="s">
        <v>52</v>
      </c>
      <c r="N4" s="86" t="s">
        <v>53</v>
      </c>
    </row>
    <row r="5" ht="26" customHeight="true" spans="1:14">
      <c r="A5" s="87" t="s">
        <v>9</v>
      </c>
      <c r="B5" s="88">
        <f t="shared" ref="B5:G5" si="0">SUM(B6:B7)</f>
        <v>471185</v>
      </c>
      <c r="C5" s="88">
        <f t="shared" si="0"/>
        <v>391947</v>
      </c>
      <c r="D5" s="88">
        <f t="shared" si="0"/>
        <v>19228</v>
      </c>
      <c r="E5" s="88">
        <f t="shared" si="0"/>
        <v>42779</v>
      </c>
      <c r="F5" s="88">
        <f t="shared" si="0"/>
        <v>15949</v>
      </c>
      <c r="G5" s="88">
        <f t="shared" si="0"/>
        <v>1282</v>
      </c>
      <c r="H5" s="94" t="s">
        <v>10</v>
      </c>
      <c r="I5" s="88">
        <f>SUM(J5:N5)</f>
        <v>739532</v>
      </c>
      <c r="J5" s="99">
        <v>547052</v>
      </c>
      <c r="K5" s="88">
        <v>10663</v>
      </c>
      <c r="L5" s="88">
        <v>157465</v>
      </c>
      <c r="M5" s="96">
        <v>14862</v>
      </c>
      <c r="N5" s="96">
        <v>9490</v>
      </c>
    </row>
    <row r="6" ht="26" customHeight="true" spans="1:14">
      <c r="A6" s="89" t="s">
        <v>11</v>
      </c>
      <c r="B6" s="88">
        <f>SUM(C6:G6)</f>
        <v>296394</v>
      </c>
      <c r="C6" s="88">
        <v>221089</v>
      </c>
      <c r="D6" s="88">
        <v>18082</v>
      </c>
      <c r="E6" s="88">
        <v>40385</v>
      </c>
      <c r="F6" s="88">
        <v>15561</v>
      </c>
      <c r="G6" s="88">
        <v>1277</v>
      </c>
      <c r="H6" s="94"/>
      <c r="I6" s="88"/>
      <c r="J6" s="88"/>
      <c r="K6" s="88"/>
      <c r="L6" s="88"/>
      <c r="M6" s="88"/>
      <c r="N6" s="88"/>
    </row>
    <row r="7" ht="26" customHeight="true" spans="1:14">
      <c r="A7" s="89" t="s">
        <v>12</v>
      </c>
      <c r="B7" s="88">
        <f>SUM(C7:G7)</f>
        <v>174791</v>
      </c>
      <c r="C7" s="88">
        <v>170858</v>
      </c>
      <c r="D7" s="88">
        <v>1146</v>
      </c>
      <c r="E7" s="88">
        <v>2394</v>
      </c>
      <c r="F7" s="88">
        <v>388</v>
      </c>
      <c r="G7" s="88">
        <v>5</v>
      </c>
      <c r="H7" s="94"/>
      <c r="I7" s="88"/>
      <c r="J7" s="88"/>
      <c r="K7" s="88"/>
      <c r="L7" s="88"/>
      <c r="M7" s="88"/>
      <c r="N7" s="88"/>
    </row>
    <row r="8" ht="26" customHeight="true" spans="1:14">
      <c r="A8" s="87" t="s">
        <v>13</v>
      </c>
      <c r="B8" s="88">
        <f t="shared" ref="B8:G8" si="1">SUM(B9:B11)</f>
        <v>1009703</v>
      </c>
      <c r="C8" s="88">
        <f t="shared" si="1"/>
        <v>1009703</v>
      </c>
      <c r="D8" s="88">
        <f t="shared" si="1"/>
        <v>5196</v>
      </c>
      <c r="E8" s="88">
        <f t="shared" si="1"/>
        <v>7239</v>
      </c>
      <c r="F8" s="88">
        <f t="shared" si="1"/>
        <v>3120</v>
      </c>
      <c r="G8" s="88">
        <f t="shared" si="1"/>
        <v>4714</v>
      </c>
      <c r="H8" s="94" t="s">
        <v>14</v>
      </c>
      <c r="I8" s="88">
        <f t="shared" ref="I8:N8" si="2">SUM(I9:I11)</f>
        <v>956607</v>
      </c>
      <c r="J8" s="88">
        <f t="shared" si="2"/>
        <v>976876</v>
      </c>
      <c r="K8" s="88">
        <f t="shared" si="2"/>
        <v>0</v>
      </c>
      <c r="L8" s="88">
        <f t="shared" si="2"/>
        <v>0</v>
      </c>
      <c r="M8" s="88">
        <f t="shared" si="2"/>
        <v>0</v>
      </c>
      <c r="N8" s="88">
        <f t="shared" si="2"/>
        <v>0</v>
      </c>
    </row>
    <row r="9" ht="26" customHeight="true" spans="1:14">
      <c r="A9" s="89" t="s">
        <v>15</v>
      </c>
      <c r="B9" s="90">
        <f t="shared" ref="B9:B11" si="3">C9</f>
        <v>58531</v>
      </c>
      <c r="C9" s="90">
        <v>58531</v>
      </c>
      <c r="D9" s="88"/>
      <c r="E9" s="88"/>
      <c r="F9" s="88"/>
      <c r="G9" s="88"/>
      <c r="H9" s="95" t="s">
        <v>16</v>
      </c>
      <c r="I9" s="88">
        <f>J9-D9-E9-F9-G9</f>
        <v>26677</v>
      </c>
      <c r="J9" s="88">
        <v>26677</v>
      </c>
      <c r="K9" s="88"/>
      <c r="L9" s="88"/>
      <c r="M9" s="88"/>
      <c r="N9" s="88"/>
    </row>
    <row r="10" ht="26" customHeight="true" spans="1:14">
      <c r="A10" s="89" t="s">
        <v>17</v>
      </c>
      <c r="B10" s="90">
        <f t="shared" si="3"/>
        <v>924841</v>
      </c>
      <c r="C10" s="90">
        <v>924841</v>
      </c>
      <c r="D10" s="88">
        <v>5196</v>
      </c>
      <c r="E10" s="88">
        <v>7239</v>
      </c>
      <c r="F10" s="88">
        <v>3120</v>
      </c>
      <c r="G10" s="88">
        <v>4714</v>
      </c>
      <c r="H10" s="95" t="s">
        <v>18</v>
      </c>
      <c r="I10" s="88">
        <f>J10-D10-E10-F10-G10</f>
        <v>913740</v>
      </c>
      <c r="J10" s="88">
        <v>934009</v>
      </c>
      <c r="K10" s="88"/>
      <c r="L10" s="88"/>
      <c r="M10" s="88"/>
      <c r="N10" s="88"/>
    </row>
    <row r="11" ht="26" customHeight="true" spans="1:14">
      <c r="A11" s="89" t="s">
        <v>19</v>
      </c>
      <c r="B11" s="90">
        <f t="shared" si="3"/>
        <v>26331</v>
      </c>
      <c r="C11" s="90">
        <v>26331</v>
      </c>
      <c r="D11" s="88"/>
      <c r="E11" s="88"/>
      <c r="F11" s="88"/>
      <c r="G11" s="88"/>
      <c r="H11" s="95" t="s">
        <v>20</v>
      </c>
      <c r="I11" s="99">
        <f>J11-D11-E11-F11-G11</f>
        <v>16190</v>
      </c>
      <c r="J11" s="88">
        <v>16190</v>
      </c>
      <c r="K11" s="88"/>
      <c r="L11" s="88"/>
      <c r="M11" s="88"/>
      <c r="N11" s="88"/>
    </row>
    <row r="12" ht="26" customHeight="true" spans="1:14">
      <c r="A12" s="87" t="s">
        <v>21</v>
      </c>
      <c r="B12" s="88">
        <f t="shared" ref="B12:G12" si="4">SUM(B13:B14)</f>
        <v>135521</v>
      </c>
      <c r="C12" s="88">
        <f t="shared" si="4"/>
        <v>160570</v>
      </c>
      <c r="D12" s="88">
        <f t="shared" si="4"/>
        <v>0</v>
      </c>
      <c r="E12" s="88">
        <f t="shared" si="4"/>
        <v>0</v>
      </c>
      <c r="F12" s="88">
        <f t="shared" si="4"/>
        <v>0</v>
      </c>
      <c r="G12" s="88">
        <f t="shared" si="4"/>
        <v>0</v>
      </c>
      <c r="H12" s="94" t="s">
        <v>22</v>
      </c>
      <c r="I12" s="99">
        <f t="shared" ref="I12:N12" si="5">SUM(I13:I14)</f>
        <v>192082</v>
      </c>
      <c r="J12" s="88">
        <f t="shared" si="5"/>
        <v>192082</v>
      </c>
      <c r="K12" s="88">
        <f t="shared" si="5"/>
        <v>15318</v>
      </c>
      <c r="L12" s="88">
        <f t="shared" si="5"/>
        <v>433</v>
      </c>
      <c r="M12" s="88">
        <f t="shared" si="5"/>
        <v>7841</v>
      </c>
      <c r="N12" s="88">
        <f t="shared" si="5"/>
        <v>1457</v>
      </c>
    </row>
    <row r="13" ht="26" customHeight="true" spans="1:14">
      <c r="A13" s="89" t="s">
        <v>23</v>
      </c>
      <c r="B13" s="91">
        <f>C13-K13-L13-M13-N13</f>
        <v>48538</v>
      </c>
      <c r="C13" s="88">
        <v>69260</v>
      </c>
      <c r="D13" s="88"/>
      <c r="E13" s="88"/>
      <c r="F13" s="88"/>
      <c r="G13" s="88"/>
      <c r="H13" s="95" t="s">
        <v>24</v>
      </c>
      <c r="I13" s="99">
        <f>J13</f>
        <v>118041</v>
      </c>
      <c r="J13" s="88">
        <v>118041</v>
      </c>
      <c r="K13" s="88">
        <v>12116</v>
      </c>
      <c r="L13" s="88"/>
      <c r="M13" s="88">
        <v>7841</v>
      </c>
      <c r="N13" s="88">
        <v>765</v>
      </c>
    </row>
    <row r="14" ht="26" customHeight="true" spans="1:14">
      <c r="A14" s="89" t="s">
        <v>25</v>
      </c>
      <c r="B14" s="91">
        <f>C14-K14-L14-M14-N14</f>
        <v>86983</v>
      </c>
      <c r="C14" s="88">
        <v>91310</v>
      </c>
      <c r="D14" s="88"/>
      <c r="E14" s="88"/>
      <c r="F14" s="96"/>
      <c r="G14" s="96"/>
      <c r="H14" s="95" t="s">
        <v>26</v>
      </c>
      <c r="I14" s="99">
        <f>J14</f>
        <v>74041</v>
      </c>
      <c r="J14" s="88">
        <v>74041</v>
      </c>
      <c r="K14" s="88">
        <v>3202</v>
      </c>
      <c r="L14" s="88">
        <v>433</v>
      </c>
      <c r="M14" s="88"/>
      <c r="N14" s="88">
        <v>692</v>
      </c>
    </row>
    <row r="15" ht="26" customHeight="true" spans="1:14">
      <c r="A15" s="89"/>
      <c r="B15" s="91">
        <f t="shared" ref="B13:B15" si="6">C15</f>
        <v>0</v>
      </c>
      <c r="C15" s="88"/>
      <c r="D15" s="88"/>
      <c r="E15" s="88"/>
      <c r="F15" s="88"/>
      <c r="G15" s="88"/>
      <c r="H15" s="94" t="s">
        <v>27</v>
      </c>
      <c r="I15" s="99">
        <f t="shared" ref="I15:I21" si="7">SUM(J15:N15)</f>
        <v>10347</v>
      </c>
      <c r="J15" s="88">
        <v>7500</v>
      </c>
      <c r="K15" s="88">
        <v>150</v>
      </c>
      <c r="L15" s="88">
        <v>2500</v>
      </c>
      <c r="M15" s="88"/>
      <c r="N15" s="88">
        <v>197</v>
      </c>
    </row>
    <row r="16" ht="26" customHeight="true" spans="1:14">
      <c r="A16" s="87" t="s">
        <v>28</v>
      </c>
      <c r="B16" s="88">
        <f>SUM(C16:G16)</f>
        <v>237966</v>
      </c>
      <c r="C16" s="88">
        <v>125879</v>
      </c>
      <c r="D16" s="88">
        <v>1033</v>
      </c>
      <c r="E16" s="88">
        <v>106487</v>
      </c>
      <c r="F16" s="88">
        <v>307</v>
      </c>
      <c r="G16" s="88">
        <v>4260</v>
      </c>
      <c r="H16" s="94" t="s">
        <v>29</v>
      </c>
      <c r="I16" s="99">
        <f t="shared" si="7"/>
        <v>4635</v>
      </c>
      <c r="J16" s="88"/>
      <c r="K16" s="88"/>
      <c r="L16" s="88">
        <v>3200</v>
      </c>
      <c r="M16" s="88">
        <v>1435</v>
      </c>
      <c r="N16" s="88"/>
    </row>
    <row r="17" ht="26" customHeight="true" spans="1:14">
      <c r="A17" s="87" t="s">
        <v>30</v>
      </c>
      <c r="B17" s="88">
        <f t="shared" ref="B17:G17" si="8">SUM(B18:B20)</f>
        <v>174177</v>
      </c>
      <c r="C17" s="88">
        <f t="shared" si="8"/>
        <v>159890</v>
      </c>
      <c r="D17" s="88">
        <f t="shared" si="8"/>
        <v>500</v>
      </c>
      <c r="E17" s="88">
        <f t="shared" si="8"/>
        <v>7393</v>
      </c>
      <c r="F17" s="88">
        <f t="shared" si="8"/>
        <v>5506</v>
      </c>
      <c r="G17" s="88">
        <f t="shared" si="8"/>
        <v>888</v>
      </c>
      <c r="H17" s="94" t="s">
        <v>31</v>
      </c>
      <c r="I17" s="99">
        <f>J17</f>
        <v>10000</v>
      </c>
      <c r="J17" s="88">
        <v>10000</v>
      </c>
      <c r="K17" s="88"/>
      <c r="L17" s="88"/>
      <c r="M17" s="88"/>
      <c r="N17" s="88"/>
    </row>
    <row r="18" ht="26" customHeight="true" spans="1:14">
      <c r="A18" s="89" t="s">
        <v>32</v>
      </c>
      <c r="B18" s="88">
        <f>SUM(C18:G18)</f>
        <v>166222</v>
      </c>
      <c r="C18" s="88">
        <v>157941</v>
      </c>
      <c r="D18" s="88"/>
      <c r="E18" s="88">
        <v>7393</v>
      </c>
      <c r="F18" s="88"/>
      <c r="G18" s="88">
        <v>888</v>
      </c>
      <c r="H18" s="97" t="s">
        <v>33</v>
      </c>
      <c r="I18" s="99">
        <f t="shared" si="7"/>
        <v>0</v>
      </c>
      <c r="J18" s="88"/>
      <c r="K18" s="99"/>
      <c r="L18" s="99"/>
      <c r="M18" s="99"/>
      <c r="N18" s="99"/>
    </row>
    <row r="19" ht="26" customHeight="true" spans="1:14">
      <c r="A19" s="89" t="s">
        <v>34</v>
      </c>
      <c r="B19" s="88">
        <f>SUM(C19:G19)</f>
        <v>0</v>
      </c>
      <c r="C19" s="88"/>
      <c r="D19" s="88"/>
      <c r="E19" s="88"/>
      <c r="F19" s="88"/>
      <c r="G19" s="88"/>
      <c r="H19" s="94" t="s">
        <v>35</v>
      </c>
      <c r="I19" s="99">
        <f t="shared" si="7"/>
        <v>6738</v>
      </c>
      <c r="J19" s="88"/>
      <c r="K19" s="88"/>
      <c r="L19" s="88"/>
      <c r="M19" s="88">
        <v>6738</v>
      </c>
      <c r="N19" s="88"/>
    </row>
    <row r="20" ht="26" customHeight="true" spans="1:14">
      <c r="A20" s="89" t="s">
        <v>36</v>
      </c>
      <c r="B20" s="88">
        <f>SUM(C20:G20)</f>
        <v>7955</v>
      </c>
      <c r="C20" s="88">
        <v>1949</v>
      </c>
      <c r="D20" s="88">
        <v>500</v>
      </c>
      <c r="E20" s="88"/>
      <c r="F20" s="88">
        <v>5506</v>
      </c>
      <c r="G20" s="88"/>
      <c r="H20" s="94" t="s">
        <v>37</v>
      </c>
      <c r="I20" s="99">
        <f t="shared" si="7"/>
        <v>2900</v>
      </c>
      <c r="J20" s="88">
        <v>2600</v>
      </c>
      <c r="K20" s="88"/>
      <c r="L20" s="88">
        <v>300</v>
      </c>
      <c r="M20" s="88"/>
      <c r="N20" s="88"/>
    </row>
    <row r="21" ht="26" customHeight="true" spans="1:14">
      <c r="A21" s="87" t="s">
        <v>38</v>
      </c>
      <c r="B21" s="88">
        <f>C21</f>
        <v>14000</v>
      </c>
      <c r="C21" s="88">
        <v>14000</v>
      </c>
      <c r="D21" s="88"/>
      <c r="E21" s="88"/>
      <c r="F21" s="88"/>
      <c r="G21" s="88"/>
      <c r="H21" s="94" t="s">
        <v>39</v>
      </c>
      <c r="I21" s="99">
        <f t="shared" si="7"/>
        <v>125879</v>
      </c>
      <c r="J21" s="88">
        <v>125879</v>
      </c>
      <c r="K21" s="88"/>
      <c r="L21" s="88"/>
      <c r="M21" s="88"/>
      <c r="N21" s="88"/>
    </row>
    <row r="22" ht="26" customHeight="true" spans="1:14">
      <c r="A22" s="87" t="s">
        <v>40</v>
      </c>
      <c r="B22" s="88">
        <f>SUM(C22:G22)</f>
        <v>0</v>
      </c>
      <c r="C22" s="88">
        <f>'[44]一般02 一般平衡表 '!D26</f>
        <v>0</v>
      </c>
      <c r="D22" s="88"/>
      <c r="E22" s="88"/>
      <c r="F22" s="88"/>
      <c r="G22" s="88"/>
      <c r="H22" s="98"/>
      <c r="I22" s="88"/>
      <c r="J22" s="88"/>
      <c r="K22" s="88"/>
      <c r="L22" s="88"/>
      <c r="M22" s="88"/>
      <c r="N22" s="88"/>
    </row>
    <row r="23" ht="26" customHeight="true" spans="1:14">
      <c r="A23" s="87" t="s">
        <v>41</v>
      </c>
      <c r="B23" s="88">
        <f>SUM(C23:G23)</f>
        <v>6168</v>
      </c>
      <c r="C23" s="88">
        <f>'[44]一般02 一般平衡表 '!D26</f>
        <v>0</v>
      </c>
      <c r="D23" s="88">
        <v>174</v>
      </c>
      <c r="E23" s="88"/>
      <c r="F23" s="88">
        <v>5994</v>
      </c>
      <c r="G23" s="88"/>
      <c r="H23" s="98"/>
      <c r="I23" s="88"/>
      <c r="J23" s="88"/>
      <c r="K23" s="88"/>
      <c r="L23" s="88"/>
      <c r="M23" s="88"/>
      <c r="N23" s="88"/>
    </row>
    <row r="24" ht="26" customHeight="true" spans="1:14">
      <c r="A24" s="89"/>
      <c r="B24" s="88"/>
      <c r="C24" s="88"/>
      <c r="D24" s="88"/>
      <c r="E24" s="88"/>
      <c r="F24" s="88"/>
      <c r="G24" s="88"/>
      <c r="H24" s="95"/>
      <c r="I24" s="99"/>
      <c r="J24" s="99"/>
      <c r="K24" s="99"/>
      <c r="L24" s="99"/>
      <c r="M24" s="101"/>
      <c r="N24" s="101"/>
    </row>
    <row r="25" ht="26" customHeight="true" spans="1:14">
      <c r="A25" s="92" t="s">
        <v>42</v>
      </c>
      <c r="B25" s="88">
        <f t="shared" ref="B25:G25" si="9">SUM(B5,B8,B12,B16,B17,B21,B22,B23)</f>
        <v>2048720</v>
      </c>
      <c r="C25" s="88">
        <f t="shared" si="9"/>
        <v>1861989</v>
      </c>
      <c r="D25" s="88">
        <f t="shared" si="9"/>
        <v>26131</v>
      </c>
      <c r="E25" s="88">
        <f t="shared" si="9"/>
        <v>163898</v>
      </c>
      <c r="F25" s="88">
        <f t="shared" si="9"/>
        <v>30876</v>
      </c>
      <c r="G25" s="88">
        <f t="shared" si="9"/>
        <v>11144</v>
      </c>
      <c r="H25" s="92" t="s">
        <v>43</v>
      </c>
      <c r="I25" s="88">
        <f t="shared" ref="I25:N25" si="10">I5+I8+I12+I15+I16+I17+I18+I19+I20+I21</f>
        <v>2048720</v>
      </c>
      <c r="J25" s="88">
        <f t="shared" si="10"/>
        <v>1861989</v>
      </c>
      <c r="K25" s="88">
        <f t="shared" si="10"/>
        <v>26131</v>
      </c>
      <c r="L25" s="88">
        <f t="shared" si="10"/>
        <v>163898</v>
      </c>
      <c r="M25" s="88">
        <f t="shared" si="10"/>
        <v>30876</v>
      </c>
      <c r="N25" s="88">
        <f t="shared" si="10"/>
        <v>11144</v>
      </c>
    </row>
    <row r="26" s="79" customFormat="true" ht="24" customHeight="true" spans="1:254">
      <c r="A26" s="93" t="s">
        <v>44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IT26" s="102"/>
    </row>
    <row r="873" ht="24" customHeight="true" spans="15:15">
      <c r="O873" s="80" t="s">
        <v>45</v>
      </c>
    </row>
  </sheetData>
  <mergeCells count="3">
    <mergeCell ref="A2:N2"/>
    <mergeCell ref="M3:N3"/>
    <mergeCell ref="A26:N26"/>
  </mergeCells>
  <printOptions horizontalCentered="true"/>
  <pageMargins left="0.472222222222222" right="0.354166666666667" top="0.472222222222222" bottom="0.629861111111111" header="0.432638888888889" footer="0.511805555555556"/>
  <pageSetup paperSize="9" scale="72" fitToHeight="0" orientation="landscape" blackAndWhite="true" horizontalDpi="600" verticalDpi="600"/>
  <headerFooter alignWithMargins="0" scaleWithDoc="0"/>
  <ignoredErrors>
    <ignoredError sqref="J12:N12 C17" formulaRange="true"/>
    <ignoredError sqref="I17 B21 B16:B17 B12" formula="true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pageSetUpPr fitToPage="true"/>
  </sheetPr>
  <dimension ref="A1:M1171"/>
  <sheetViews>
    <sheetView showZeros="0" workbookViewId="0">
      <pane ySplit="4" topLeftCell="A15" activePane="bottomLeft" state="frozen"/>
      <selection/>
      <selection pane="bottomLeft" activeCell="A5" sqref="A5"/>
    </sheetView>
  </sheetViews>
  <sheetFormatPr defaultColWidth="8.75" defaultRowHeight="15.75"/>
  <cols>
    <col min="1" max="1" width="43" style="58" customWidth="true"/>
    <col min="2" max="5" width="11.625" style="59" customWidth="true"/>
    <col min="6" max="6" width="47.5" style="59" customWidth="true"/>
    <col min="7" max="10" width="11.625" style="59" customWidth="true"/>
    <col min="11" max="29" width="9" style="59"/>
    <col min="30" max="258" width="8.75" style="59"/>
    <col min="259" max="16384" width="8.75" style="3"/>
  </cols>
  <sheetData>
    <row r="1" ht="23.25" customHeight="true" spans="1:1">
      <c r="A1" s="4" t="s">
        <v>54</v>
      </c>
    </row>
    <row r="2" s="54" customFormat="true" ht="27" customHeight="true" spans="1:10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</row>
    <row r="3" s="55" customFormat="true" ht="24" customHeight="true" spans="1:10">
      <c r="A3" s="58"/>
      <c r="F3" s="69"/>
      <c r="G3" s="70" t="s">
        <v>2</v>
      </c>
      <c r="H3" s="70"/>
      <c r="I3" s="70"/>
      <c r="J3" s="70"/>
    </row>
    <row r="4" s="55" customFormat="true" ht="34" customHeight="true" spans="1:10">
      <c r="A4" s="61" t="s">
        <v>3</v>
      </c>
      <c r="B4" s="61" t="s">
        <v>4</v>
      </c>
      <c r="C4" s="61" t="s">
        <v>5</v>
      </c>
      <c r="D4" s="61" t="s">
        <v>6</v>
      </c>
      <c r="E4" s="61" t="s">
        <v>7</v>
      </c>
      <c r="F4" s="61" t="s">
        <v>8</v>
      </c>
      <c r="G4" s="61" t="s">
        <v>4</v>
      </c>
      <c r="H4" s="61" t="s">
        <v>5</v>
      </c>
      <c r="I4" s="61" t="s">
        <v>6</v>
      </c>
      <c r="J4" s="78" t="s">
        <v>7</v>
      </c>
    </row>
    <row r="5" s="56" customFormat="true" ht="21" customHeight="true" spans="1:12">
      <c r="A5" s="62" t="s">
        <v>9</v>
      </c>
      <c r="B5" s="63">
        <f>SUM(B6:B7)</f>
        <v>321915</v>
      </c>
      <c r="C5" s="63">
        <f>SUM(C6:C7)</f>
        <v>0</v>
      </c>
      <c r="D5" s="63">
        <f>SUM(D6:D7)</f>
        <v>70032</v>
      </c>
      <c r="E5" s="63">
        <f>SUM(E6:E7)</f>
        <v>391947</v>
      </c>
      <c r="F5" s="71" t="s">
        <v>10</v>
      </c>
      <c r="G5" s="63">
        <v>543052</v>
      </c>
      <c r="H5" s="63">
        <v>4000</v>
      </c>
      <c r="I5" s="63"/>
      <c r="J5" s="63">
        <f>G5+H5</f>
        <v>547052</v>
      </c>
      <c r="L5" s="56">
        <f>B5+C5+D5-E5</f>
        <v>0</v>
      </c>
    </row>
    <row r="6" s="56" customFormat="true" ht="21" customHeight="true" spans="1:12">
      <c r="A6" s="64" t="s">
        <v>56</v>
      </c>
      <c r="B6" s="63">
        <v>149180</v>
      </c>
      <c r="C6" s="63"/>
      <c r="D6" s="63">
        <v>71909</v>
      </c>
      <c r="E6" s="63">
        <v>221089</v>
      </c>
      <c r="F6" s="72"/>
      <c r="G6" s="63"/>
      <c r="H6" s="63"/>
      <c r="I6" s="63"/>
      <c r="J6" s="63"/>
      <c r="L6" s="56">
        <f t="shared" ref="L6:L28" si="0">B6+C6+D6-E6</f>
        <v>0</v>
      </c>
    </row>
    <row r="7" s="56" customFormat="true" ht="21" customHeight="true" spans="1:12">
      <c r="A7" s="64" t="s">
        <v>57</v>
      </c>
      <c r="B7" s="63">
        <v>172735</v>
      </c>
      <c r="C7" s="63"/>
      <c r="D7" s="63">
        <v>-1877</v>
      </c>
      <c r="E7" s="63">
        <v>170858</v>
      </c>
      <c r="F7" s="72"/>
      <c r="G7" s="63"/>
      <c r="H7" s="63"/>
      <c r="I7" s="63"/>
      <c r="J7" s="63"/>
      <c r="L7" s="56">
        <f t="shared" si="0"/>
        <v>0</v>
      </c>
    </row>
    <row r="8" s="56" customFormat="true" ht="21" customHeight="true" spans="1:12">
      <c r="A8" s="62" t="s">
        <v>13</v>
      </c>
      <c r="B8" s="63">
        <f>SUM(B9:B11)</f>
        <v>1009703</v>
      </c>
      <c r="C8" s="63">
        <f>SUM(C9:C11)</f>
        <v>0</v>
      </c>
      <c r="D8" s="63"/>
      <c r="E8" s="63">
        <f>SUM(E9:E11)</f>
        <v>1009703</v>
      </c>
      <c r="F8" s="71" t="s">
        <v>14</v>
      </c>
      <c r="G8" s="63">
        <f>SUM(G9:G11)</f>
        <v>1013166</v>
      </c>
      <c r="H8" s="63">
        <f>SUM(H9:H11)</f>
        <v>0</v>
      </c>
      <c r="I8" s="63">
        <f>SUM(I9:I11)</f>
        <v>-36290</v>
      </c>
      <c r="J8" s="63">
        <f>SUM(J9:J11)</f>
        <v>976876</v>
      </c>
      <c r="L8" s="56">
        <f t="shared" si="0"/>
        <v>0</v>
      </c>
    </row>
    <row r="9" s="57" customFormat="true" ht="21" customHeight="true" spans="1:13">
      <c r="A9" s="64" t="s">
        <v>58</v>
      </c>
      <c r="B9" s="63">
        <v>58531</v>
      </c>
      <c r="C9" s="63">
        <f t="shared" ref="C6:C11" si="1">E9-B9</f>
        <v>0</v>
      </c>
      <c r="D9" s="63"/>
      <c r="E9" s="63">
        <v>58531</v>
      </c>
      <c r="F9" s="73" t="s">
        <v>59</v>
      </c>
      <c r="G9" s="63">
        <v>81266</v>
      </c>
      <c r="H9" s="63"/>
      <c r="I9" s="63">
        <v>-54589</v>
      </c>
      <c r="J9" s="63">
        <v>26677</v>
      </c>
      <c r="K9" s="57" t="s">
        <v>60</v>
      </c>
      <c r="L9" s="56">
        <f t="shared" si="0"/>
        <v>0</v>
      </c>
      <c r="M9" s="56"/>
    </row>
    <row r="10" s="57" customFormat="true" ht="21" customHeight="true" spans="1:13">
      <c r="A10" s="64" t="s">
        <v>61</v>
      </c>
      <c r="B10" s="63">
        <v>924841</v>
      </c>
      <c r="C10" s="63">
        <f t="shared" si="1"/>
        <v>0</v>
      </c>
      <c r="D10" s="63"/>
      <c r="E10" s="63">
        <v>924841</v>
      </c>
      <c r="F10" s="73" t="s">
        <v>62</v>
      </c>
      <c r="G10" s="63">
        <v>915710</v>
      </c>
      <c r="H10" s="63"/>
      <c r="I10" s="63">
        <v>18299</v>
      </c>
      <c r="J10" s="63">
        <v>934009</v>
      </c>
      <c r="L10" s="56">
        <f t="shared" si="0"/>
        <v>0</v>
      </c>
      <c r="M10" s="56"/>
    </row>
    <row r="11" s="57" customFormat="true" ht="21" customHeight="true" spans="1:13">
      <c r="A11" s="64" t="s">
        <v>63</v>
      </c>
      <c r="B11" s="63">
        <v>26331</v>
      </c>
      <c r="C11" s="63">
        <f t="shared" si="1"/>
        <v>0</v>
      </c>
      <c r="D11" s="63"/>
      <c r="E11" s="63">
        <v>26331</v>
      </c>
      <c r="F11" s="73" t="s">
        <v>64</v>
      </c>
      <c r="G11" s="63">
        <v>16190</v>
      </c>
      <c r="H11" s="63">
        <f>J11-G11</f>
        <v>0</v>
      </c>
      <c r="I11" s="63"/>
      <c r="J11" s="63">
        <v>16190</v>
      </c>
      <c r="L11" s="56">
        <f t="shared" si="0"/>
        <v>0</v>
      </c>
      <c r="M11" s="56"/>
    </row>
    <row r="12" s="57" customFormat="true" ht="21" customHeight="true" spans="1:13">
      <c r="A12" s="62" t="s">
        <v>21</v>
      </c>
      <c r="B12" s="63">
        <f>SUM(B13:B15)</f>
        <v>103334</v>
      </c>
      <c r="C12" s="63">
        <f>SUM(C13:C15)</f>
        <v>0</v>
      </c>
      <c r="D12" s="63">
        <f>SUM(D13:D15)</f>
        <v>57236</v>
      </c>
      <c r="E12" s="63">
        <f>SUM(E13:E15)</f>
        <v>160570</v>
      </c>
      <c r="F12" s="71" t="s">
        <v>22</v>
      </c>
      <c r="G12" s="63">
        <f>G13+G14</f>
        <v>77583</v>
      </c>
      <c r="H12" s="63">
        <f>H13+H14</f>
        <v>0</v>
      </c>
      <c r="I12" s="63">
        <f>I13+I14</f>
        <v>114499</v>
      </c>
      <c r="J12" s="63">
        <f>J13+J14</f>
        <v>192082</v>
      </c>
      <c r="L12" s="56">
        <f t="shared" si="0"/>
        <v>0</v>
      </c>
      <c r="M12" s="56"/>
    </row>
    <row r="13" s="57" customFormat="true" ht="21" customHeight="true" spans="1:13">
      <c r="A13" s="64" t="s">
        <v>65</v>
      </c>
      <c r="B13" s="63">
        <v>12024</v>
      </c>
      <c r="C13" s="63"/>
      <c r="D13" s="63">
        <v>57236</v>
      </c>
      <c r="E13" s="63">
        <v>69260</v>
      </c>
      <c r="F13" s="73" t="s">
        <v>66</v>
      </c>
      <c r="G13" s="63">
        <v>3542</v>
      </c>
      <c r="H13" s="63"/>
      <c r="I13" s="63">
        <v>114499</v>
      </c>
      <c r="J13" s="63">
        <v>118041</v>
      </c>
      <c r="L13" s="56">
        <f t="shared" si="0"/>
        <v>0</v>
      </c>
      <c r="M13" s="56"/>
    </row>
    <row r="14" s="57" customFormat="true" ht="21" customHeight="true" spans="1:13">
      <c r="A14" s="64" t="s">
        <v>67</v>
      </c>
      <c r="B14" s="63">
        <v>91310</v>
      </c>
      <c r="C14" s="63">
        <f>E14-B14</f>
        <v>0</v>
      </c>
      <c r="D14" s="63"/>
      <c r="E14" s="63">
        <v>91310</v>
      </c>
      <c r="F14" s="73" t="s">
        <v>68</v>
      </c>
      <c r="G14" s="63">
        <v>74041</v>
      </c>
      <c r="H14" s="63">
        <f t="shared" ref="H13:H16" si="2">J14-G14</f>
        <v>0</v>
      </c>
      <c r="I14" s="63"/>
      <c r="J14" s="63">
        <v>74041</v>
      </c>
      <c r="L14" s="56">
        <f t="shared" si="0"/>
        <v>0</v>
      </c>
      <c r="M14" s="56"/>
    </row>
    <row r="15" s="57" customFormat="true" ht="21" customHeight="true" spans="1:13">
      <c r="A15" s="65"/>
      <c r="B15" s="63"/>
      <c r="C15" s="63"/>
      <c r="D15" s="63"/>
      <c r="E15" s="63"/>
      <c r="F15" s="73"/>
      <c r="G15" s="63"/>
      <c r="H15" s="63"/>
      <c r="I15" s="63"/>
      <c r="J15" s="63"/>
      <c r="L15" s="56">
        <f t="shared" si="0"/>
        <v>0</v>
      </c>
      <c r="M15" s="56"/>
    </row>
    <row r="16" s="57" customFormat="true" ht="21" customHeight="true" spans="1:13">
      <c r="A16" s="62" t="s">
        <v>28</v>
      </c>
      <c r="B16" s="63">
        <v>125879</v>
      </c>
      <c r="C16" s="63"/>
      <c r="D16" s="63"/>
      <c r="E16" s="63">
        <v>125879</v>
      </c>
      <c r="F16" s="71" t="s">
        <v>27</v>
      </c>
      <c r="G16" s="63">
        <v>7500</v>
      </c>
      <c r="H16" s="63">
        <f t="shared" si="2"/>
        <v>0</v>
      </c>
      <c r="I16" s="63"/>
      <c r="J16" s="63">
        <v>7500</v>
      </c>
      <c r="L16" s="56">
        <f t="shared" si="0"/>
        <v>0</v>
      </c>
      <c r="M16" s="56"/>
    </row>
    <row r="17" s="57" customFormat="true" ht="21" customHeight="true" spans="1:13">
      <c r="A17" s="62" t="s">
        <v>30</v>
      </c>
      <c r="B17" s="63">
        <f>SUM(B18:B20)</f>
        <v>208949</v>
      </c>
      <c r="C17" s="63">
        <f>SUM(C18:C20)</f>
        <v>0</v>
      </c>
      <c r="D17" s="63">
        <f>SUM(D18:D20)</f>
        <v>-49059</v>
      </c>
      <c r="E17" s="63">
        <f>SUM(E18:E20)</f>
        <v>159890</v>
      </c>
      <c r="F17" s="71" t="s">
        <v>29</v>
      </c>
      <c r="G17" s="63"/>
      <c r="H17" s="63"/>
      <c r="I17" s="63"/>
      <c r="J17" s="63"/>
      <c r="L17" s="56">
        <f t="shared" si="0"/>
        <v>0</v>
      </c>
      <c r="M17" s="56"/>
    </row>
    <row r="18" s="57" customFormat="true" ht="21" customHeight="true" spans="1:13">
      <c r="A18" s="64" t="s">
        <v>69</v>
      </c>
      <c r="B18" s="63">
        <v>207000</v>
      </c>
      <c r="C18" s="63"/>
      <c r="D18" s="63">
        <v>-49059</v>
      </c>
      <c r="E18" s="63">
        <f>207000-49059</f>
        <v>157941</v>
      </c>
      <c r="F18" s="71" t="s">
        <v>31</v>
      </c>
      <c r="G18" s="63"/>
      <c r="H18" s="63">
        <v>10000</v>
      </c>
      <c r="I18" s="63"/>
      <c r="J18" s="63">
        <v>10000</v>
      </c>
      <c r="L18" s="56">
        <f t="shared" si="0"/>
        <v>0</v>
      </c>
      <c r="M18" s="56"/>
    </row>
    <row r="19" s="57" customFormat="true" ht="21" customHeight="true" spans="1:13">
      <c r="A19" s="64" t="s">
        <v>70</v>
      </c>
      <c r="B19" s="63"/>
      <c r="C19" s="63"/>
      <c r="D19" s="63"/>
      <c r="E19" s="63"/>
      <c r="F19" s="71" t="s">
        <v>33</v>
      </c>
      <c r="G19" s="63"/>
      <c r="H19" s="63"/>
      <c r="I19" s="63"/>
      <c r="J19" s="63"/>
      <c r="L19" s="56">
        <f t="shared" si="0"/>
        <v>0</v>
      </c>
      <c r="M19" s="56"/>
    </row>
    <row r="20" s="57" customFormat="true" ht="21" customHeight="true" spans="1:13">
      <c r="A20" s="64" t="s">
        <v>71</v>
      </c>
      <c r="B20" s="63">
        <v>1949</v>
      </c>
      <c r="C20" s="63">
        <f>E20-B20</f>
        <v>0</v>
      </c>
      <c r="D20" s="63"/>
      <c r="E20" s="63">
        <v>1949</v>
      </c>
      <c r="F20" s="74" t="s">
        <v>35</v>
      </c>
      <c r="G20" s="63"/>
      <c r="H20" s="63"/>
      <c r="I20" s="63"/>
      <c r="J20" s="63"/>
      <c r="L20" s="56">
        <f t="shared" si="0"/>
        <v>0</v>
      </c>
      <c r="M20" s="56"/>
    </row>
    <row r="21" s="57" customFormat="true" ht="21" customHeight="true" spans="1:13">
      <c r="A21" s="62" t="s">
        <v>38</v>
      </c>
      <c r="B21" s="63">
        <f>SUM(B22:B22)</f>
        <v>0</v>
      </c>
      <c r="C21" s="63">
        <v>14000</v>
      </c>
      <c r="D21" s="63"/>
      <c r="E21" s="63">
        <v>14000</v>
      </c>
      <c r="F21" s="75" t="s">
        <v>37</v>
      </c>
      <c r="G21" s="63">
        <v>2600</v>
      </c>
      <c r="H21" s="63"/>
      <c r="I21" s="63"/>
      <c r="J21" s="63">
        <f>G21+H21</f>
        <v>2600</v>
      </c>
      <c r="L21" s="56">
        <f t="shared" si="0"/>
        <v>0</v>
      </c>
      <c r="M21" s="56"/>
    </row>
    <row r="22" s="57" customFormat="true" ht="21" customHeight="true" spans="1:13">
      <c r="A22" s="62" t="s">
        <v>40</v>
      </c>
      <c r="B22" s="63"/>
      <c r="C22" s="63"/>
      <c r="D22" s="63"/>
      <c r="E22" s="63"/>
      <c r="F22" s="71" t="s">
        <v>39</v>
      </c>
      <c r="G22" s="63">
        <v>125879</v>
      </c>
      <c r="H22" s="63">
        <f>J22-G22</f>
        <v>0</v>
      </c>
      <c r="I22" s="63"/>
      <c r="J22" s="63">
        <v>125879</v>
      </c>
      <c r="L22" s="56">
        <f t="shared" si="0"/>
        <v>0</v>
      </c>
      <c r="M22" s="56"/>
    </row>
    <row r="23" s="57" customFormat="true" ht="21" customHeight="true" spans="1:13">
      <c r="A23" s="62" t="s">
        <v>41</v>
      </c>
      <c r="B23" s="63"/>
      <c r="C23" s="63"/>
      <c r="D23" s="63"/>
      <c r="E23" s="63"/>
      <c r="F23" s="75"/>
      <c r="G23" s="63"/>
      <c r="H23" s="63"/>
      <c r="I23" s="63"/>
      <c r="J23" s="63"/>
      <c r="L23" s="56">
        <f t="shared" si="0"/>
        <v>0</v>
      </c>
      <c r="M23" s="56"/>
    </row>
    <row r="24" s="57" customFormat="true" ht="21" customHeight="true" spans="1:13">
      <c r="A24" s="66"/>
      <c r="B24" s="63"/>
      <c r="C24" s="63"/>
      <c r="D24" s="63"/>
      <c r="E24" s="63"/>
      <c r="F24" s="75"/>
      <c r="G24" s="63"/>
      <c r="H24" s="63"/>
      <c r="I24" s="63"/>
      <c r="J24" s="63"/>
      <c r="L24" s="56">
        <f t="shared" si="0"/>
        <v>0</v>
      </c>
      <c r="M24" s="56"/>
    </row>
    <row r="25" s="57" customFormat="true" ht="21" customHeight="true" spans="1:13">
      <c r="A25" s="67" t="s">
        <v>42</v>
      </c>
      <c r="B25" s="63">
        <f>SUM(B5,B8,B12,B16,B17,B21,B22,B23)</f>
        <v>1769780</v>
      </c>
      <c r="C25" s="63">
        <f>SUM(C5,C8,C12,C16,C17,C21,C22,C23)</f>
        <v>14000</v>
      </c>
      <c r="D25" s="63">
        <f>SUM(D5,D8,D12,D16,D17,D21,D22,D23)</f>
        <v>78209</v>
      </c>
      <c r="E25" s="63">
        <f>SUM(E5,E8,E12,E16,E17,E21,E22,E23)</f>
        <v>1861989</v>
      </c>
      <c r="F25" s="76" t="s">
        <v>43</v>
      </c>
      <c r="G25" s="63">
        <f>SUM(G5,G8,G12,G16,G21,G22)</f>
        <v>1769780</v>
      </c>
      <c r="H25" s="63">
        <f>SUM(H5,H8,H12,H16,H18,H21,H22)</f>
        <v>14000</v>
      </c>
      <c r="I25" s="63">
        <f>SUM(I5,I8,I12,I16,I18,I21,I22)</f>
        <v>78209</v>
      </c>
      <c r="J25" s="63">
        <f>SUM(J5,J8,J12,J16,J18,J21,J22)</f>
        <v>1861989</v>
      </c>
      <c r="L25" s="56">
        <f t="shared" si="0"/>
        <v>0</v>
      </c>
      <c r="M25" s="56"/>
    </row>
    <row r="26" s="57" customFormat="true" ht="24.75" customHeight="true" spans="1:1">
      <c r="A26" s="68"/>
    </row>
    <row r="27" s="57" customFormat="true" ht="24.75" customHeight="true" spans="1:1">
      <c r="A27" s="68"/>
    </row>
    <row r="28" s="57" customFormat="true" ht="27.75" customHeight="true" spans="1:8">
      <c r="A28" s="68"/>
      <c r="H28" s="57">
        <f>H25-H21-H18-H5</f>
        <v>0</v>
      </c>
    </row>
    <row r="29" s="57" customFormat="true" ht="24.75" customHeight="true"/>
    <row r="30" s="57" customFormat="true" ht="24.75" customHeight="true"/>
    <row r="31" s="57" customFormat="true" ht="16.5" customHeight="true" spans="2:2">
      <c r="B31" s="59"/>
    </row>
    <row r="32" s="57" customFormat="true" ht="16.5" customHeight="true" spans="1:11">
      <c r="A32" s="58"/>
      <c r="B32" s="59"/>
      <c r="C32" s="59"/>
      <c r="D32" s="59"/>
      <c r="E32" s="59"/>
      <c r="F32" s="59"/>
      <c r="K32" s="59"/>
    </row>
    <row r="33" spans="6:6">
      <c r="F33" s="77"/>
    </row>
    <row r="371" ht="26.25" customHeight="true"/>
    <row r="492" ht="25.5" customHeight="true"/>
    <row r="1171" ht="23.25" customHeight="true"/>
  </sheetData>
  <sheetProtection selectLockedCells="1" selectUnlockedCells="1"/>
  <mergeCells count="2">
    <mergeCell ref="A2:J2"/>
    <mergeCell ref="G3:J3"/>
  </mergeCells>
  <printOptions horizontalCentered="true"/>
  <pageMargins left="0.389583333333333" right="0.389583333333333" top="0.550694444444444" bottom="0.389583333333333" header="0.389583333333333" footer="0.239583333333333"/>
  <pageSetup paperSize="9" scale="77" fitToHeight="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pageSetUpPr fitToPage="true"/>
  </sheetPr>
  <dimension ref="A1:D1290"/>
  <sheetViews>
    <sheetView showZeros="0" workbookViewId="0">
      <pane ySplit="5" topLeftCell="A34" activePane="bottomLeft" state="frozen"/>
      <selection/>
      <selection pane="bottomLeft" activeCell="A9" sqref="A9"/>
    </sheetView>
  </sheetViews>
  <sheetFormatPr defaultColWidth="8.75" defaultRowHeight="15.75" outlineLevelCol="3"/>
  <cols>
    <col min="1" max="1" width="47.375" style="21" customWidth="true"/>
    <col min="2" max="4" width="13.625" style="22" customWidth="true"/>
    <col min="5" max="5" width="9" style="21"/>
    <col min="6" max="256" width="8.75" style="21"/>
    <col min="257" max="16384" width="8.75" style="23"/>
  </cols>
  <sheetData>
    <row r="1" ht="39" customHeight="true" spans="1:4">
      <c r="A1" s="24" t="s">
        <v>72</v>
      </c>
      <c r="B1" s="25"/>
      <c r="C1" s="25"/>
      <c r="D1" s="25"/>
    </row>
    <row r="2" ht="28.5" customHeight="true" spans="1:4">
      <c r="A2" s="26" t="s">
        <v>73</v>
      </c>
      <c r="B2" s="27"/>
      <c r="C2" s="27"/>
      <c r="D2" s="27"/>
    </row>
    <row r="3" ht="18" customHeight="true" spans="4:4">
      <c r="D3" s="28" t="s">
        <v>2</v>
      </c>
    </row>
    <row r="4" s="20" customFormat="true" ht="33" customHeight="true" spans="1:4">
      <c r="A4" s="29" t="s">
        <v>74</v>
      </c>
      <c r="B4" s="30" t="s">
        <v>75</v>
      </c>
      <c r="C4" s="30" t="s">
        <v>5</v>
      </c>
      <c r="D4" s="30" t="s">
        <v>7</v>
      </c>
    </row>
    <row r="5" s="21" customFormat="true" ht="31" customHeight="true" spans="1:4">
      <c r="A5" s="31" t="s">
        <v>42</v>
      </c>
      <c r="B5" s="32">
        <f>SUM(B6,B37,B41,B44,B47,B51,B52,B53)</f>
        <v>1769780</v>
      </c>
      <c r="C5" s="32">
        <f t="shared" ref="C5:C53" si="0">D5-B5</f>
        <v>92209.2</v>
      </c>
      <c r="D5" s="32">
        <f>SUM(D6,D37,D41,D44,D47,D51,D52,D53)</f>
        <v>1861989.2</v>
      </c>
    </row>
    <row r="6" s="21" customFormat="true" ht="19.5" customHeight="true" spans="1:4">
      <c r="A6" s="33" t="s">
        <v>9</v>
      </c>
      <c r="B6" s="32">
        <f>SUM(B7,B21)</f>
        <v>321915</v>
      </c>
      <c r="C6" s="32">
        <f t="shared" si="0"/>
        <v>70032.2</v>
      </c>
      <c r="D6" s="32">
        <f>SUM(D7,D21)</f>
        <v>391947.2</v>
      </c>
    </row>
    <row r="7" s="21" customFormat="true" ht="19.5" customHeight="true" spans="1:4">
      <c r="A7" s="34" t="s">
        <v>76</v>
      </c>
      <c r="B7" s="32">
        <f>SUM(B8:B20)</f>
        <v>149180</v>
      </c>
      <c r="C7" s="32">
        <f t="shared" si="0"/>
        <v>71909.2</v>
      </c>
      <c r="D7" s="32">
        <f>SUM(D8:D20)</f>
        <v>221089.2</v>
      </c>
    </row>
    <row r="8" ht="19.5" customHeight="true" spans="1:4">
      <c r="A8" s="34" t="s">
        <v>77</v>
      </c>
      <c r="B8" s="35">
        <v>49790</v>
      </c>
      <c r="C8" s="32">
        <f t="shared" si="0"/>
        <v>57057.8</v>
      </c>
      <c r="D8" s="36">
        <v>106847.8</v>
      </c>
    </row>
    <row r="9" ht="19.5" customHeight="true" spans="1:4">
      <c r="A9" s="37" t="s">
        <v>78</v>
      </c>
      <c r="B9" s="35">
        <v>12650</v>
      </c>
      <c r="C9" s="32">
        <f t="shared" si="0"/>
        <v>7588.05</v>
      </c>
      <c r="D9" s="36">
        <v>20238.05</v>
      </c>
    </row>
    <row r="10" ht="19.5" customHeight="true" spans="1:4">
      <c r="A10" s="37" t="s">
        <v>79</v>
      </c>
      <c r="B10" s="35">
        <v>3280</v>
      </c>
      <c r="C10" s="32">
        <f t="shared" si="0"/>
        <v>1929.6</v>
      </c>
      <c r="D10" s="36">
        <v>5209.6</v>
      </c>
    </row>
    <row r="11" ht="19.5" customHeight="true" spans="1:4">
      <c r="A11" s="34" t="s">
        <v>80</v>
      </c>
      <c r="B11" s="35">
        <v>540</v>
      </c>
      <c r="C11" s="32">
        <f t="shared" si="0"/>
        <v>-103.2</v>
      </c>
      <c r="D11" s="36">
        <v>436.8</v>
      </c>
    </row>
    <row r="12" ht="19.5" customHeight="true" spans="1:4">
      <c r="A12" s="37" t="s">
        <v>81</v>
      </c>
      <c r="B12" s="35">
        <v>20949</v>
      </c>
      <c r="C12" s="32">
        <f t="shared" si="0"/>
        <v>6273.6</v>
      </c>
      <c r="D12" s="36">
        <v>27222.6</v>
      </c>
    </row>
    <row r="13" ht="19.5" customHeight="true" spans="1:4">
      <c r="A13" s="34" t="s">
        <v>82</v>
      </c>
      <c r="B13" s="35">
        <v>13751</v>
      </c>
      <c r="C13" s="32">
        <f t="shared" si="0"/>
        <v>-1312.7</v>
      </c>
      <c r="D13" s="36">
        <v>12438.3</v>
      </c>
    </row>
    <row r="14" ht="19.5" customHeight="true" spans="1:4">
      <c r="A14" s="34" t="s">
        <v>83</v>
      </c>
      <c r="B14" s="35">
        <v>5190</v>
      </c>
      <c r="C14" s="32">
        <f t="shared" si="0"/>
        <v>-259.7</v>
      </c>
      <c r="D14" s="36">
        <v>4930.3</v>
      </c>
    </row>
    <row r="15" ht="19.5" customHeight="true" spans="1:4">
      <c r="A15" s="34" t="s">
        <v>84</v>
      </c>
      <c r="B15" s="35">
        <v>6885</v>
      </c>
      <c r="C15" s="32">
        <f t="shared" si="0"/>
        <v>-399.8</v>
      </c>
      <c r="D15" s="36">
        <v>6485.2</v>
      </c>
    </row>
    <row r="16" ht="19.5" customHeight="true" spans="1:4">
      <c r="A16" s="37" t="s">
        <v>85</v>
      </c>
      <c r="B16" s="35">
        <v>7500</v>
      </c>
      <c r="C16" s="32">
        <f t="shared" si="0"/>
        <v>3365.8</v>
      </c>
      <c r="D16" s="36">
        <v>10865.8</v>
      </c>
    </row>
    <row r="17" ht="19.5" customHeight="true" spans="1:4">
      <c r="A17" s="34" t="s">
        <v>86</v>
      </c>
      <c r="B17" s="35">
        <v>14290</v>
      </c>
      <c r="C17" s="32"/>
      <c r="D17" s="36">
        <v>14290</v>
      </c>
    </row>
    <row r="18" ht="19.5" customHeight="true" spans="1:4">
      <c r="A18" s="34" t="s">
        <v>87</v>
      </c>
      <c r="B18" s="35">
        <v>13725</v>
      </c>
      <c r="C18" s="32">
        <f t="shared" si="0"/>
        <v>-2028.9</v>
      </c>
      <c r="D18" s="36">
        <v>11696.1</v>
      </c>
    </row>
    <row r="19" ht="19.5" customHeight="true" spans="1:4">
      <c r="A19" s="34" t="s">
        <v>88</v>
      </c>
      <c r="B19" s="35">
        <v>430</v>
      </c>
      <c r="C19" s="32">
        <f t="shared" si="0"/>
        <v>-1.35000000000002</v>
      </c>
      <c r="D19" s="36">
        <v>428.65</v>
      </c>
    </row>
    <row r="20" ht="19.5" customHeight="true" spans="1:4">
      <c r="A20" s="34" t="s">
        <v>89</v>
      </c>
      <c r="B20" s="35">
        <v>200</v>
      </c>
      <c r="C20" s="32">
        <f t="shared" si="0"/>
        <v>-200</v>
      </c>
      <c r="D20" s="36"/>
    </row>
    <row r="21" ht="19.5" customHeight="true" spans="1:4">
      <c r="A21" s="37" t="s">
        <v>90</v>
      </c>
      <c r="B21" s="38">
        <f>SUM(B22,B30:B36)</f>
        <v>172735</v>
      </c>
      <c r="C21" s="32">
        <f t="shared" si="0"/>
        <v>-1877</v>
      </c>
      <c r="D21" s="38">
        <f>SUM(D22,D30:D36)</f>
        <v>170858</v>
      </c>
    </row>
    <row r="22" ht="19.5" customHeight="true" spans="1:4">
      <c r="A22" s="37" t="s">
        <v>91</v>
      </c>
      <c r="B22" s="39">
        <v>40666</v>
      </c>
      <c r="C22" s="32">
        <f t="shared" si="0"/>
        <v>-1877</v>
      </c>
      <c r="D22" s="39">
        <v>38789</v>
      </c>
    </row>
    <row r="23" ht="19.5" customHeight="true" spans="1:4">
      <c r="A23" s="40" t="s">
        <v>92</v>
      </c>
      <c r="B23" s="39">
        <v>16100</v>
      </c>
      <c r="C23" s="32">
        <f t="shared" si="0"/>
        <v>-1065</v>
      </c>
      <c r="D23" s="41">
        <v>15035</v>
      </c>
    </row>
    <row r="24" ht="19.5" customHeight="true" spans="1:4">
      <c r="A24" s="42" t="s">
        <v>93</v>
      </c>
      <c r="B24" s="39">
        <v>12900</v>
      </c>
      <c r="C24" s="32">
        <f t="shared" si="0"/>
        <v>-464.799999999999</v>
      </c>
      <c r="D24" s="41">
        <v>12435.2</v>
      </c>
    </row>
    <row r="25" ht="19.5" customHeight="true" spans="1:4">
      <c r="A25" s="42" t="s">
        <v>94</v>
      </c>
      <c r="B25" s="39">
        <v>50</v>
      </c>
      <c r="C25" s="32">
        <f t="shared" si="0"/>
        <v>-12.95</v>
      </c>
      <c r="D25" s="41">
        <v>37.05</v>
      </c>
    </row>
    <row r="26" ht="19.5" customHeight="true" spans="1:4">
      <c r="A26" s="42" t="s">
        <v>95</v>
      </c>
      <c r="B26" s="39">
        <v>1200</v>
      </c>
      <c r="C26" s="32">
        <f t="shared" si="0"/>
        <v>-334.25</v>
      </c>
      <c r="D26" s="41">
        <v>865.75</v>
      </c>
    </row>
    <row r="27" ht="19.5" customHeight="true" spans="1:4">
      <c r="A27" s="42" t="s">
        <v>96</v>
      </c>
      <c r="B27" s="43">
        <v>6076</v>
      </c>
      <c r="C27" s="32"/>
      <c r="D27" s="43">
        <v>6076</v>
      </c>
    </row>
    <row r="28" ht="19.5" customHeight="true" spans="1:4">
      <c r="A28" s="42" t="s">
        <v>97</v>
      </c>
      <c r="B28" s="43">
        <v>4340</v>
      </c>
      <c r="C28" s="32"/>
      <c r="D28" s="43">
        <v>4340</v>
      </c>
    </row>
    <row r="29" ht="19.5" customHeight="true" spans="1:4">
      <c r="A29" s="42" t="s">
        <v>98</v>
      </c>
      <c r="B29" s="43"/>
      <c r="C29" s="32"/>
      <c r="D29" s="43"/>
    </row>
    <row r="30" ht="19.5" customHeight="true" spans="1:4">
      <c r="A30" s="37" t="s">
        <v>99</v>
      </c>
      <c r="B30" s="44">
        <v>12422</v>
      </c>
      <c r="C30" s="32"/>
      <c r="D30" s="43">
        <v>12422</v>
      </c>
    </row>
    <row r="31" ht="19.5" customHeight="true" spans="1:4">
      <c r="A31" s="37" t="s">
        <v>100</v>
      </c>
      <c r="B31" s="44">
        <v>49197</v>
      </c>
      <c r="C31" s="32"/>
      <c r="D31" s="41">
        <v>49197</v>
      </c>
    </row>
    <row r="32" ht="19.5" customHeight="true" spans="1:4">
      <c r="A32" s="34" t="s">
        <v>101</v>
      </c>
      <c r="B32" s="44">
        <v>4200</v>
      </c>
      <c r="C32" s="32"/>
      <c r="D32" s="44">
        <v>4200</v>
      </c>
    </row>
    <row r="33" ht="19.5" customHeight="true" spans="1:4">
      <c r="A33" s="34" t="s">
        <v>102</v>
      </c>
      <c r="B33" s="45">
        <v>32660</v>
      </c>
      <c r="C33" s="32"/>
      <c r="D33" s="45">
        <v>32660</v>
      </c>
    </row>
    <row r="34" ht="19.5" customHeight="true" spans="1:4">
      <c r="A34" s="40" t="s">
        <v>103</v>
      </c>
      <c r="B34" s="46">
        <v>28</v>
      </c>
      <c r="C34" s="32"/>
      <c r="D34" s="41">
        <v>28</v>
      </c>
    </row>
    <row r="35" ht="19.5" customHeight="true" spans="1:4">
      <c r="A35" s="40" t="s">
        <v>104</v>
      </c>
      <c r="B35" s="46">
        <v>19977</v>
      </c>
      <c r="C35" s="32"/>
      <c r="D35" s="41">
        <v>19977</v>
      </c>
    </row>
    <row r="36" ht="19.5" customHeight="true" spans="1:4">
      <c r="A36" s="37" t="s">
        <v>105</v>
      </c>
      <c r="B36" s="45">
        <v>13585</v>
      </c>
      <c r="C36" s="32"/>
      <c r="D36" s="41">
        <v>13585</v>
      </c>
    </row>
    <row r="37" ht="19.5" customHeight="true" spans="1:4">
      <c r="A37" s="47" t="s">
        <v>13</v>
      </c>
      <c r="B37" s="48">
        <f>SUM(B38:B40)</f>
        <v>1009703</v>
      </c>
      <c r="C37" s="32"/>
      <c r="D37" s="48">
        <f>SUM(D38:D40)</f>
        <v>1009703</v>
      </c>
    </row>
    <row r="38" ht="19.5" customHeight="true" spans="1:4">
      <c r="A38" s="49" t="s">
        <v>15</v>
      </c>
      <c r="B38" s="45">
        <v>58531</v>
      </c>
      <c r="C38" s="32"/>
      <c r="D38" s="45">
        <v>58531</v>
      </c>
    </row>
    <row r="39" ht="19.5" customHeight="true" spans="1:4">
      <c r="A39" s="50" t="s">
        <v>17</v>
      </c>
      <c r="B39" s="45">
        <v>924841</v>
      </c>
      <c r="C39" s="32"/>
      <c r="D39" s="45">
        <v>924841</v>
      </c>
    </row>
    <row r="40" ht="19.5" customHeight="true" spans="1:4">
      <c r="A40" s="50" t="s">
        <v>19</v>
      </c>
      <c r="B40" s="45">
        <v>26331</v>
      </c>
      <c r="C40" s="32"/>
      <c r="D40" s="45">
        <v>26331</v>
      </c>
    </row>
    <row r="41" ht="19.5" customHeight="true" spans="1:4">
      <c r="A41" s="51" t="s">
        <v>21</v>
      </c>
      <c r="B41" s="48">
        <f>SUM(B42:B43)</f>
        <v>103334</v>
      </c>
      <c r="C41" s="32">
        <f t="shared" si="0"/>
        <v>57236</v>
      </c>
      <c r="D41" s="48">
        <f>SUM(D42:D43)</f>
        <v>160570</v>
      </c>
    </row>
    <row r="42" ht="19.5" customHeight="true" spans="1:4">
      <c r="A42" s="50" t="s">
        <v>23</v>
      </c>
      <c r="B42" s="45">
        <v>12024</v>
      </c>
      <c r="C42" s="32">
        <f t="shared" si="0"/>
        <v>57236</v>
      </c>
      <c r="D42" s="45">
        <v>69260</v>
      </c>
    </row>
    <row r="43" ht="19.5" customHeight="true" spans="1:4">
      <c r="A43" s="50" t="s">
        <v>25</v>
      </c>
      <c r="B43" s="45">
        <v>91310</v>
      </c>
      <c r="C43" s="32"/>
      <c r="D43" s="45">
        <v>91310</v>
      </c>
    </row>
    <row r="44" ht="19.5" customHeight="true" spans="1:4">
      <c r="A44" s="47" t="s">
        <v>106</v>
      </c>
      <c r="B44" s="48"/>
      <c r="C44" s="32">
        <f t="shared" si="0"/>
        <v>14000</v>
      </c>
      <c r="D44" s="48">
        <f>SUM(D45:D46)</f>
        <v>14000</v>
      </c>
    </row>
    <row r="45" s="21" customFormat="true" ht="19.5" customHeight="true" spans="1:4">
      <c r="A45" s="34" t="s">
        <v>107</v>
      </c>
      <c r="B45" s="45"/>
      <c r="C45" s="32">
        <f t="shared" si="0"/>
        <v>14000</v>
      </c>
      <c r="D45" s="45">
        <v>14000</v>
      </c>
    </row>
    <row r="46" s="21" customFormat="true" ht="19.5" customHeight="true" spans="1:4">
      <c r="A46" s="34" t="s">
        <v>108</v>
      </c>
      <c r="B46" s="45"/>
      <c r="C46" s="32"/>
      <c r="D46" s="45"/>
    </row>
    <row r="47" ht="19.5" customHeight="true" spans="1:4">
      <c r="A47" s="47" t="s">
        <v>30</v>
      </c>
      <c r="B47" s="48">
        <f>SUM(B48:B50)</f>
        <v>208949</v>
      </c>
      <c r="C47" s="32">
        <f t="shared" si="0"/>
        <v>-49059</v>
      </c>
      <c r="D47" s="48">
        <f>SUM(D48:D50)</f>
        <v>159890</v>
      </c>
    </row>
    <row r="48" ht="19.5" customHeight="true" spans="1:4">
      <c r="A48" s="34" t="s">
        <v>109</v>
      </c>
      <c r="B48" s="45">
        <v>207000</v>
      </c>
      <c r="C48" s="32">
        <f t="shared" si="0"/>
        <v>-49059</v>
      </c>
      <c r="D48" s="45">
        <v>157941</v>
      </c>
    </row>
    <row r="49" ht="19.5" customHeight="true" spans="1:4">
      <c r="A49" s="34" t="s">
        <v>110</v>
      </c>
      <c r="B49" s="45"/>
      <c r="C49" s="32"/>
      <c r="D49" s="45"/>
    </row>
    <row r="50" ht="19.5" customHeight="true" spans="1:4">
      <c r="A50" s="34" t="s">
        <v>111</v>
      </c>
      <c r="B50" s="45">
        <v>1949</v>
      </c>
      <c r="C50" s="32"/>
      <c r="D50" s="45">
        <v>1949</v>
      </c>
    </row>
    <row r="51" ht="19.5" customHeight="true" spans="1:4">
      <c r="A51" s="47" t="s">
        <v>112</v>
      </c>
      <c r="B51" s="45"/>
      <c r="C51" s="32"/>
      <c r="D51" s="45"/>
    </row>
    <row r="52" ht="19.5" customHeight="true" spans="1:4">
      <c r="A52" s="47" t="s">
        <v>40</v>
      </c>
      <c r="B52" s="45"/>
      <c r="C52" s="32"/>
      <c r="D52" s="45"/>
    </row>
    <row r="53" ht="19.5" customHeight="true" spans="1:4">
      <c r="A53" s="47" t="s">
        <v>113</v>
      </c>
      <c r="B53" s="45">
        <v>125879</v>
      </c>
      <c r="C53" s="32"/>
      <c r="D53" s="45">
        <v>125879</v>
      </c>
    </row>
    <row r="54" ht="39.95" customHeight="true" spans="1:4">
      <c r="A54" s="52"/>
      <c r="B54" s="53"/>
      <c r="C54" s="53"/>
      <c r="D54" s="53"/>
    </row>
    <row r="55" ht="19.5" customHeight="true"/>
    <row r="490" ht="26.25" customHeight="true"/>
    <row r="611" ht="25.5" customHeight="true"/>
    <row r="1290" ht="23.25" customHeight="true"/>
  </sheetData>
  <mergeCells count="1">
    <mergeCell ref="A2:D2"/>
  </mergeCells>
  <printOptions horizontalCentered="true"/>
  <pageMargins left="0.393055555555556" right="0.389583333333333" top="0.550694444444444" bottom="0.472222222222222" header="0.275" footer="0.156944444444444"/>
  <pageSetup paperSize="9" fitToHeight="0" orientation="portrait" blackAndWhite="tru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pageSetUpPr fitToPage="true"/>
  </sheetPr>
  <dimension ref="A1:I50"/>
  <sheetViews>
    <sheetView showZeros="0" tabSelected="1" workbookViewId="0">
      <pane xSplit="3" ySplit="6" topLeftCell="D23" activePane="bottomRight" state="frozen"/>
      <selection/>
      <selection pane="topRight"/>
      <selection pane="bottomLeft"/>
      <selection pane="bottomRight" activeCell="D25" sqref="D25"/>
    </sheetView>
  </sheetViews>
  <sheetFormatPr defaultColWidth="8.75" defaultRowHeight="15.75"/>
  <cols>
    <col min="1" max="1" width="8.375" style="2" hidden="true" customWidth="true"/>
    <col min="2" max="2" width="48.75" style="2" customWidth="true"/>
    <col min="3" max="5" width="15" style="2" customWidth="true"/>
    <col min="6" max="6" width="10.125" style="2" customWidth="true"/>
    <col min="7" max="7" width="28" style="2" hidden="true" customWidth="true"/>
    <col min="8" max="9" width="8.75" style="2" hidden="true" customWidth="true"/>
    <col min="10" max="255" width="8.75" style="2"/>
    <col min="256" max="16383" width="8.75" style="3"/>
  </cols>
  <sheetData>
    <row r="1" ht="33" customHeight="true" spans="2:2">
      <c r="B1" s="4" t="s">
        <v>114</v>
      </c>
    </row>
    <row r="2" ht="26.25" customHeight="true" spans="2:5">
      <c r="B2" s="5" t="s">
        <v>115</v>
      </c>
      <c r="C2" s="5"/>
      <c r="D2" s="5"/>
      <c r="E2" s="5"/>
    </row>
    <row r="3" ht="17.25" customHeight="true" spans="4:5">
      <c r="D3" s="6"/>
      <c r="E3" s="2" t="s">
        <v>2</v>
      </c>
    </row>
    <row r="4" s="1" customFormat="true" ht="29" customHeight="true" spans="2:5">
      <c r="B4" s="7" t="s">
        <v>116</v>
      </c>
      <c r="C4" s="8" t="s">
        <v>75</v>
      </c>
      <c r="D4" s="8" t="s">
        <v>5</v>
      </c>
      <c r="E4" s="8" t="s">
        <v>7</v>
      </c>
    </row>
    <row r="5" ht="23.25" customHeight="true" spans="2:6">
      <c r="B5" s="7" t="s">
        <v>43</v>
      </c>
      <c r="C5" s="9">
        <f>SUM(C6,C31,C35,C38,C39,C42,C45,C46,C47,C48)</f>
        <v>1769780</v>
      </c>
      <c r="D5" s="9">
        <f>SUM(D6,D31,D35,D38,D39,D42,D45,D46,D47,D48)</f>
        <v>92209</v>
      </c>
      <c r="E5" s="9">
        <f>SUM(E6,E31,E35,E38,E39,E42,E45,E46,E47,E48)</f>
        <v>1861989</v>
      </c>
      <c r="F5" s="16"/>
    </row>
    <row r="6" ht="22" customHeight="true" spans="2:6">
      <c r="B6" s="10" t="s">
        <v>10</v>
      </c>
      <c r="C6" s="9">
        <f>SUM(C7:C30)</f>
        <v>543052</v>
      </c>
      <c r="D6" s="9">
        <f>SUM(D7:D30)</f>
        <v>4000</v>
      </c>
      <c r="E6" s="9">
        <f>SUM(E7:E30)</f>
        <v>547052</v>
      </c>
      <c r="F6" s="16"/>
    </row>
    <row r="7" ht="22" customHeight="true" spans="1:6">
      <c r="A7" s="2">
        <v>201</v>
      </c>
      <c r="B7" s="11" t="s">
        <v>117</v>
      </c>
      <c r="C7" s="9">
        <v>65756</v>
      </c>
      <c r="D7" s="9">
        <f t="shared" ref="D7:D31" si="0">E7-C7</f>
        <v>0</v>
      </c>
      <c r="E7" s="9">
        <v>65756</v>
      </c>
      <c r="F7" s="16"/>
    </row>
    <row r="8" ht="22" customHeight="true" spans="1:6">
      <c r="A8" s="2">
        <v>202</v>
      </c>
      <c r="B8" s="11" t="s">
        <v>118</v>
      </c>
      <c r="C8" s="9"/>
      <c r="D8" s="9">
        <f t="shared" si="0"/>
        <v>0</v>
      </c>
      <c r="E8" s="9"/>
      <c r="F8" s="16"/>
    </row>
    <row r="9" ht="22" customHeight="true" spans="1:6">
      <c r="A9" s="2">
        <v>203</v>
      </c>
      <c r="B9" s="11" t="s">
        <v>119</v>
      </c>
      <c r="C9" s="9">
        <v>1564</v>
      </c>
      <c r="D9" s="9">
        <f t="shared" si="0"/>
        <v>0</v>
      </c>
      <c r="E9" s="9">
        <v>1564</v>
      </c>
      <c r="F9" s="16"/>
    </row>
    <row r="10" ht="22" customHeight="true" spans="1:6">
      <c r="A10" s="2">
        <v>204</v>
      </c>
      <c r="B10" s="11" t="s">
        <v>120</v>
      </c>
      <c r="C10" s="9">
        <v>107262</v>
      </c>
      <c r="D10" s="9">
        <f t="shared" si="0"/>
        <v>0</v>
      </c>
      <c r="E10" s="9">
        <v>107262</v>
      </c>
      <c r="F10" s="16"/>
    </row>
    <row r="11" ht="22" customHeight="true" spans="1:6">
      <c r="A11" s="2">
        <v>205</v>
      </c>
      <c r="B11" s="11" t="s">
        <v>121</v>
      </c>
      <c r="C11" s="9">
        <v>62815</v>
      </c>
      <c r="D11" s="9">
        <f t="shared" si="0"/>
        <v>2400</v>
      </c>
      <c r="E11" s="9">
        <v>65215</v>
      </c>
      <c r="F11" s="16"/>
    </row>
    <row r="12" ht="22" customHeight="true" spans="1:6">
      <c r="A12" s="2">
        <v>206</v>
      </c>
      <c r="B12" s="11" t="s">
        <v>122</v>
      </c>
      <c r="C12" s="9">
        <v>2817</v>
      </c>
      <c r="D12" s="9">
        <f t="shared" si="0"/>
        <v>0</v>
      </c>
      <c r="E12" s="9">
        <v>2817</v>
      </c>
      <c r="F12" s="16"/>
    </row>
    <row r="13" ht="22" customHeight="true" spans="1:6">
      <c r="A13" s="2">
        <v>207</v>
      </c>
      <c r="B13" s="11" t="s">
        <v>123</v>
      </c>
      <c r="C13" s="9">
        <v>6764</v>
      </c>
      <c r="D13" s="9">
        <f t="shared" si="0"/>
        <v>0</v>
      </c>
      <c r="E13" s="9">
        <v>6764</v>
      </c>
      <c r="F13" s="16"/>
    </row>
    <row r="14" ht="22" customHeight="true" spans="1:6">
      <c r="A14" s="2">
        <v>208</v>
      </c>
      <c r="B14" s="11" t="s">
        <v>124</v>
      </c>
      <c r="C14" s="9">
        <v>74200</v>
      </c>
      <c r="D14" s="9">
        <f t="shared" si="0"/>
        <v>0</v>
      </c>
      <c r="E14" s="9">
        <v>74200</v>
      </c>
      <c r="F14" s="16"/>
    </row>
    <row r="15" ht="22" customHeight="true" spans="1:6">
      <c r="A15" s="2">
        <v>210</v>
      </c>
      <c r="B15" s="11" t="s">
        <v>125</v>
      </c>
      <c r="C15" s="9">
        <v>31601</v>
      </c>
      <c r="D15" s="9">
        <f t="shared" si="0"/>
        <v>0</v>
      </c>
      <c r="E15" s="9">
        <v>31601</v>
      </c>
      <c r="F15" s="16"/>
    </row>
    <row r="16" ht="22" customHeight="true" spans="1:6">
      <c r="A16" s="2">
        <v>211</v>
      </c>
      <c r="B16" s="11" t="s">
        <v>126</v>
      </c>
      <c r="C16" s="9">
        <v>6349</v>
      </c>
      <c r="D16" s="9">
        <f t="shared" si="0"/>
        <v>0</v>
      </c>
      <c r="E16" s="9">
        <v>6349</v>
      </c>
      <c r="F16" s="16"/>
    </row>
    <row r="17" ht="22" customHeight="true" spans="1:6">
      <c r="A17" s="2">
        <v>212</v>
      </c>
      <c r="B17" s="11" t="s">
        <v>127</v>
      </c>
      <c r="C17" s="9">
        <v>12152</v>
      </c>
      <c r="D17" s="9">
        <f t="shared" si="0"/>
        <v>0</v>
      </c>
      <c r="E17" s="9">
        <v>12152</v>
      </c>
      <c r="F17" s="16"/>
    </row>
    <row r="18" ht="22" customHeight="true" spans="1:6">
      <c r="A18" s="2">
        <v>213</v>
      </c>
      <c r="B18" s="11" t="s">
        <v>128</v>
      </c>
      <c r="C18" s="9">
        <v>8350</v>
      </c>
      <c r="D18" s="9">
        <f t="shared" si="0"/>
        <v>0</v>
      </c>
      <c r="E18" s="9">
        <v>8350</v>
      </c>
      <c r="F18" s="16"/>
    </row>
    <row r="19" ht="22" customHeight="true" spans="1:6">
      <c r="A19" s="2">
        <v>214</v>
      </c>
      <c r="B19" s="11" t="s">
        <v>129</v>
      </c>
      <c r="C19" s="9">
        <v>33575</v>
      </c>
      <c r="D19" s="9">
        <f t="shared" si="0"/>
        <v>1600</v>
      </c>
      <c r="E19" s="9">
        <v>35175</v>
      </c>
      <c r="F19" s="16"/>
    </row>
    <row r="20" ht="22" customHeight="true" spans="1:6">
      <c r="A20" s="2">
        <v>215</v>
      </c>
      <c r="B20" s="11" t="s">
        <v>130</v>
      </c>
      <c r="C20" s="9">
        <v>10533</v>
      </c>
      <c r="D20" s="9">
        <f t="shared" si="0"/>
        <v>0</v>
      </c>
      <c r="E20" s="9">
        <v>10533</v>
      </c>
      <c r="F20" s="16"/>
    </row>
    <row r="21" ht="22" customHeight="true" spans="1:6">
      <c r="A21" s="2">
        <v>216</v>
      </c>
      <c r="B21" s="11" t="s">
        <v>131</v>
      </c>
      <c r="C21" s="9">
        <v>1232</v>
      </c>
      <c r="D21" s="9">
        <f t="shared" si="0"/>
        <v>0</v>
      </c>
      <c r="E21" s="9">
        <v>1232</v>
      </c>
      <c r="F21" s="16"/>
    </row>
    <row r="22" ht="22" customHeight="true" spans="1:6">
      <c r="A22" s="2">
        <v>217</v>
      </c>
      <c r="B22" s="11" t="s">
        <v>132</v>
      </c>
      <c r="C22" s="9">
        <v>1</v>
      </c>
      <c r="D22" s="9">
        <f t="shared" si="0"/>
        <v>0</v>
      </c>
      <c r="E22" s="9">
        <v>1</v>
      </c>
      <c r="F22" s="16"/>
    </row>
    <row r="23" ht="22" customHeight="true" spans="1:6">
      <c r="A23" s="2">
        <v>219</v>
      </c>
      <c r="B23" s="11" t="s">
        <v>133</v>
      </c>
      <c r="C23" s="9"/>
      <c r="D23" s="9">
        <f t="shared" si="0"/>
        <v>0</v>
      </c>
      <c r="E23" s="9"/>
      <c r="F23" s="16"/>
    </row>
    <row r="24" ht="22" customHeight="true" spans="1:6">
      <c r="A24" s="2">
        <v>220</v>
      </c>
      <c r="B24" s="11" t="s">
        <v>134</v>
      </c>
      <c r="C24" s="9">
        <v>15315</v>
      </c>
      <c r="D24" s="9">
        <f t="shared" si="0"/>
        <v>0</v>
      </c>
      <c r="E24" s="9">
        <v>15315</v>
      </c>
      <c r="F24" s="16"/>
    </row>
    <row r="25" ht="22" customHeight="true" spans="1:6">
      <c r="A25" s="2">
        <v>221</v>
      </c>
      <c r="B25" s="11" t="s">
        <v>135</v>
      </c>
      <c r="C25" s="9">
        <v>22796</v>
      </c>
      <c r="D25" s="9">
        <f t="shared" si="0"/>
        <v>0</v>
      </c>
      <c r="E25" s="9">
        <v>22796</v>
      </c>
      <c r="F25" s="16"/>
    </row>
    <row r="26" ht="22" customHeight="true" spans="1:6">
      <c r="A26" s="2">
        <v>222</v>
      </c>
      <c r="B26" s="11" t="s">
        <v>136</v>
      </c>
      <c r="C26" s="9">
        <v>4534</v>
      </c>
      <c r="D26" s="9">
        <f t="shared" si="0"/>
        <v>0</v>
      </c>
      <c r="E26" s="9">
        <v>4534</v>
      </c>
      <c r="F26" s="16"/>
    </row>
    <row r="27" ht="22" customHeight="true" spans="1:6">
      <c r="A27" s="2">
        <v>224</v>
      </c>
      <c r="B27" s="11" t="s">
        <v>137</v>
      </c>
      <c r="C27" s="9">
        <v>6089</v>
      </c>
      <c r="D27" s="9">
        <f t="shared" si="0"/>
        <v>0</v>
      </c>
      <c r="E27" s="9">
        <v>6089</v>
      </c>
      <c r="F27" s="16"/>
    </row>
    <row r="28" ht="22" customHeight="true" spans="1:6">
      <c r="A28" s="2">
        <v>229</v>
      </c>
      <c r="B28" s="11" t="s">
        <v>138</v>
      </c>
      <c r="C28" s="9">
        <v>50000</v>
      </c>
      <c r="D28" s="9">
        <f t="shared" si="0"/>
        <v>0</v>
      </c>
      <c r="E28" s="9">
        <v>50000</v>
      </c>
      <c r="F28" s="16"/>
    </row>
    <row r="29" ht="22" customHeight="true" spans="1:6">
      <c r="A29" s="2">
        <v>232</v>
      </c>
      <c r="B29" s="11" t="s">
        <v>139</v>
      </c>
      <c r="C29" s="9">
        <v>19344</v>
      </c>
      <c r="D29" s="9">
        <f t="shared" si="0"/>
        <v>0</v>
      </c>
      <c r="E29" s="9">
        <v>19344</v>
      </c>
      <c r="F29" s="16"/>
    </row>
    <row r="30" ht="22" customHeight="true" spans="1:6">
      <c r="A30" s="12">
        <v>23303</v>
      </c>
      <c r="B30" s="11" t="s">
        <v>140</v>
      </c>
      <c r="C30" s="9">
        <v>3</v>
      </c>
      <c r="D30" s="9">
        <f t="shared" si="0"/>
        <v>0</v>
      </c>
      <c r="E30" s="9">
        <v>3</v>
      </c>
      <c r="F30" s="16"/>
    </row>
    <row r="31" ht="22" customHeight="true" spans="2:6">
      <c r="B31" s="13" t="s">
        <v>14</v>
      </c>
      <c r="C31" s="9">
        <f>SUM(C32,C33,C34)</f>
        <v>1013166</v>
      </c>
      <c r="D31" s="9">
        <f>SUM(D32,D33,D34)</f>
        <v>-36290</v>
      </c>
      <c r="E31" s="9">
        <f>SUM(E32,E33,E34)</f>
        <v>976876</v>
      </c>
      <c r="F31" s="16"/>
    </row>
    <row r="32" ht="22" customHeight="true" spans="2:9">
      <c r="B32" s="14" t="s">
        <v>141</v>
      </c>
      <c r="C32" s="9">
        <v>81266</v>
      </c>
      <c r="D32" s="9">
        <v>-54589</v>
      </c>
      <c r="E32" s="9">
        <v>26677</v>
      </c>
      <c r="F32" s="16"/>
      <c r="H32" s="17" t="s">
        <v>142</v>
      </c>
      <c r="I32" s="17" t="s">
        <v>143</v>
      </c>
    </row>
    <row r="33" ht="22" customHeight="true" spans="1:9">
      <c r="A33" s="12"/>
      <c r="B33" s="14" t="s">
        <v>18</v>
      </c>
      <c r="C33" s="9">
        <v>915710</v>
      </c>
      <c r="D33" s="9">
        <v>18299</v>
      </c>
      <c r="E33" s="9">
        <v>934009</v>
      </c>
      <c r="F33" s="16"/>
      <c r="G33" s="18"/>
      <c r="H33" s="17"/>
      <c r="I33" s="17"/>
    </row>
    <row r="34" ht="22" customHeight="true" spans="1:9">
      <c r="A34" s="12">
        <v>2300297</v>
      </c>
      <c r="B34" s="14" t="s">
        <v>20</v>
      </c>
      <c r="C34" s="9">
        <v>16190</v>
      </c>
      <c r="D34" s="9">
        <v>0</v>
      </c>
      <c r="E34" s="9">
        <v>16190</v>
      </c>
      <c r="F34" s="16"/>
      <c r="G34" s="18"/>
      <c r="H34" s="17"/>
      <c r="I34" s="17"/>
    </row>
    <row r="35" ht="22" customHeight="true" spans="1:6">
      <c r="A35" s="12">
        <v>2300322</v>
      </c>
      <c r="B35" s="13" t="s">
        <v>144</v>
      </c>
      <c r="C35" s="9">
        <f>SUM(C36:C37)</f>
        <v>77583</v>
      </c>
      <c r="D35" s="9">
        <f>SUM(D36:D37)</f>
        <v>114499</v>
      </c>
      <c r="E35" s="9">
        <f>SUM(E36:E37)</f>
        <v>192082</v>
      </c>
      <c r="F35" s="16"/>
    </row>
    <row r="36" ht="22" customHeight="true" spans="1:6">
      <c r="A36" s="12">
        <v>2300324</v>
      </c>
      <c r="B36" s="14" t="s">
        <v>24</v>
      </c>
      <c r="C36" s="9">
        <v>3542</v>
      </c>
      <c r="D36" s="9">
        <f>E36-C36</f>
        <v>114499</v>
      </c>
      <c r="E36" s="9">
        <v>118041</v>
      </c>
      <c r="F36" s="16"/>
    </row>
    <row r="37" ht="22" customHeight="true" spans="1:6">
      <c r="A37" s="12">
        <v>2300399</v>
      </c>
      <c r="B37" s="14" t="s">
        <v>26</v>
      </c>
      <c r="C37" s="9">
        <v>74041</v>
      </c>
      <c r="D37" s="9">
        <f>E37-C37</f>
        <v>0</v>
      </c>
      <c r="E37" s="9">
        <v>74041</v>
      </c>
      <c r="F37" s="16"/>
    </row>
    <row r="38" ht="22" customHeight="true" spans="1:6">
      <c r="A38" s="12"/>
      <c r="B38" s="13" t="s">
        <v>27</v>
      </c>
      <c r="C38" s="9">
        <v>7500</v>
      </c>
      <c r="D38" s="9"/>
      <c r="E38" s="9">
        <v>7500</v>
      </c>
      <c r="F38" s="16"/>
    </row>
    <row r="39" ht="22" customHeight="true" spans="2:6">
      <c r="B39" s="13" t="s">
        <v>145</v>
      </c>
      <c r="C39" s="9">
        <f>SUM(C40:C41)</f>
        <v>2600</v>
      </c>
      <c r="D39" s="9">
        <f>SUM(D40:D41)</f>
        <v>0</v>
      </c>
      <c r="E39" s="9">
        <f>SUM(E40:E41)</f>
        <v>2600</v>
      </c>
      <c r="F39" s="16"/>
    </row>
    <row r="40" ht="22" customHeight="true" spans="2:6">
      <c r="B40" s="14" t="s">
        <v>146</v>
      </c>
      <c r="C40" s="9">
        <v>2600</v>
      </c>
      <c r="D40" s="9">
        <f>E40-C40</f>
        <v>0</v>
      </c>
      <c r="E40" s="9">
        <v>2600</v>
      </c>
      <c r="F40" s="16"/>
    </row>
    <row r="41" ht="22" customHeight="true" spans="2:6">
      <c r="B41" s="14" t="s">
        <v>147</v>
      </c>
      <c r="C41" s="9"/>
      <c r="D41" s="9">
        <f>E41-C41</f>
        <v>0</v>
      </c>
      <c r="E41" s="9"/>
      <c r="F41" s="16"/>
    </row>
    <row r="42" ht="22" customHeight="true" spans="2:6">
      <c r="B42" s="13" t="s">
        <v>31</v>
      </c>
      <c r="C42" s="9">
        <f>SUM(C43:C44)</f>
        <v>0</v>
      </c>
      <c r="D42" s="9">
        <f>SUM(D43:D44)</f>
        <v>10000</v>
      </c>
      <c r="E42" s="9">
        <f>SUM(E43:E44)</f>
        <v>10000</v>
      </c>
      <c r="F42" s="16"/>
    </row>
    <row r="43" ht="22" customHeight="true" spans="1:6">
      <c r="A43" s="12">
        <v>2310301</v>
      </c>
      <c r="B43" s="14" t="s">
        <v>148</v>
      </c>
      <c r="C43" s="9"/>
      <c r="D43" s="9">
        <f t="shared" ref="D43:D47" si="1">E43-C43</f>
        <v>10000</v>
      </c>
      <c r="E43" s="9">
        <v>10000</v>
      </c>
      <c r="F43" s="16"/>
    </row>
    <row r="44" ht="22" customHeight="true" spans="1:6">
      <c r="A44" s="12">
        <v>2320301</v>
      </c>
      <c r="B44" s="14" t="s">
        <v>149</v>
      </c>
      <c r="C44" s="9"/>
      <c r="D44" s="9">
        <f t="shared" si="1"/>
        <v>0</v>
      </c>
      <c r="E44" s="9"/>
      <c r="F44" s="16"/>
    </row>
    <row r="45" ht="22" customHeight="true" spans="2:6">
      <c r="B45" s="13" t="s">
        <v>150</v>
      </c>
      <c r="C45" s="9"/>
      <c r="D45" s="9">
        <f t="shared" si="1"/>
        <v>0</v>
      </c>
      <c r="E45" s="9"/>
      <c r="F45" s="16"/>
    </row>
    <row r="46" ht="22" customHeight="true" spans="1:6">
      <c r="A46" s="12">
        <v>2301101</v>
      </c>
      <c r="B46" s="13" t="s">
        <v>35</v>
      </c>
      <c r="C46" s="9"/>
      <c r="D46" s="9">
        <f t="shared" si="1"/>
        <v>0</v>
      </c>
      <c r="E46" s="9"/>
      <c r="F46" s="16"/>
    </row>
    <row r="47" ht="22" customHeight="true" spans="2:6">
      <c r="B47" s="13" t="s">
        <v>151</v>
      </c>
      <c r="C47" s="9"/>
      <c r="D47" s="9">
        <f t="shared" si="1"/>
        <v>0</v>
      </c>
      <c r="E47" s="9"/>
      <c r="F47" s="19"/>
    </row>
    <row r="48" ht="22" customHeight="true" spans="2:5">
      <c r="B48" s="15" t="s">
        <v>39</v>
      </c>
      <c r="C48" s="9">
        <v>125879</v>
      </c>
      <c r="D48" s="9"/>
      <c r="E48" s="9">
        <v>125879</v>
      </c>
    </row>
    <row r="50" ht="16" customHeight="true"/>
  </sheetData>
  <mergeCells count="1">
    <mergeCell ref="B2:E2"/>
  </mergeCells>
  <printOptions horizontalCentered="true"/>
  <pageMargins left="0.239583333333333" right="0.239583333333333" top="0.354166666666667" bottom="0.432638888888889" header="0.196527777777778" footer="0.156944444444444"/>
  <pageSetup paperSize="9" fitToHeight="0" orientation="portrait" blackAndWhite="tru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01市级收支平衡表</vt:lpstr>
      <vt:lpstr>02市级收支汇总表</vt:lpstr>
      <vt:lpstr>03 市直平衡表</vt:lpstr>
      <vt:lpstr>04一般预算收入表</vt:lpstr>
      <vt:lpstr>05一般预算支出表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admin001</cp:lastModifiedBy>
  <dcterms:created xsi:type="dcterms:W3CDTF">2025-08-20T15:16:00Z</dcterms:created>
  <dcterms:modified xsi:type="dcterms:W3CDTF">2025-10-14T09:15:19Z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B3FA8264E457491389220EC260A7EA69</vt:lpwstr>
  </property>
</Properties>
</file>