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6" r:id="rId1"/>
  </sheets>
  <definedNames>
    <definedName name="_xlnm.Print_Area" localSheetId="0">Sheet1!$A$1:$N$15</definedName>
  </definedNames>
  <calcPr calcId="144525"/>
</workbook>
</file>

<file path=xl/sharedStrings.xml><?xml version="1.0" encoding="utf-8"?>
<sst xmlns="http://schemas.openxmlformats.org/spreadsheetml/2006/main" count="34">
  <si>
    <t xml:space="preserve"> 揭阳市粮油集贸市场批发价格周报表    </t>
  </si>
  <si>
    <t>（2023年第26期总第 1059期）</t>
  </si>
  <si>
    <t xml:space="preserve">单位：元/公斤 </t>
  </si>
  <si>
    <t xml:space="preserve">    品种                                                                                                                                单  位    </t>
  </si>
  <si>
    <t>早籼稻</t>
  </si>
  <si>
    <t>晚籼稻</t>
  </si>
  <si>
    <t>优质稻</t>
  </si>
  <si>
    <t>早籼米</t>
  </si>
  <si>
    <t>晚籼米</t>
  </si>
  <si>
    <t>优质米</t>
  </si>
  <si>
    <t>粳米</t>
  </si>
  <si>
    <t>进口香米</t>
  </si>
  <si>
    <t>国产小麦</t>
  </si>
  <si>
    <t>玉米</t>
  </si>
  <si>
    <t>面粉</t>
  </si>
  <si>
    <t>花生油</t>
  </si>
  <si>
    <t>三级</t>
  </si>
  <si>
    <t>中优</t>
  </si>
  <si>
    <t>标一</t>
  </si>
  <si>
    <t>东北产</t>
  </si>
  <si>
    <t>香米</t>
  </si>
  <si>
    <t>中等</t>
  </si>
  <si>
    <t>特一</t>
  </si>
  <si>
    <t>特二</t>
  </si>
  <si>
    <t>二级</t>
  </si>
  <si>
    <t>平均参考价</t>
  </si>
  <si>
    <t>比上期价格(+/-)</t>
  </si>
  <si>
    <t>市 区</t>
  </si>
  <si>
    <t>普宁市</t>
  </si>
  <si>
    <t>揭西县</t>
  </si>
  <si>
    <t>惠来县</t>
  </si>
  <si>
    <t>备 注</t>
  </si>
  <si>
    <r>
      <rPr>
        <b/>
        <sz val="12"/>
        <rFont val="宋体"/>
        <charset val="134"/>
      </rPr>
      <t xml:space="preserve">    一、本地粮食市场价格信息。</t>
    </r>
    <r>
      <rPr>
        <sz val="12"/>
        <rFont val="宋体"/>
        <charset val="134"/>
      </rPr>
      <t xml:space="preserve">1、本市稻米小幅波动,小麦价格小幅下降，玉米价格持平。2、籼稻平均批发价3.3元/公斤，与上期持平；普通籼米批发价3.99-4.95元/公斤，优质籼米批发价5.15-6.15元/公斤，粳米批发价4.53-4.56元/公斤，进口香米批发价10.23元/公斤，与上期持平；国产小麦批发价3.04元/公斤，较上期下跌0.33%；玉米批发价2.92元/公斤，与上期持平。
    </t>
    </r>
    <r>
      <rPr>
        <b/>
        <sz val="12"/>
        <rFont val="宋体"/>
        <charset val="134"/>
      </rPr>
      <t>二、外省主产区粮食市场价格信息。</t>
    </r>
    <r>
      <rPr>
        <sz val="12"/>
        <rFont val="宋体"/>
        <charset val="134"/>
      </rPr>
      <t xml:space="preserve">1、主产区稻米价格小幅波动，小麦、玉米价格持平。2、三级早籼稻出库价2810元/吨，与上期持平；三级晚籼稻出库价2776元/吨，较上期上涨0.07%；标一早籼米批发价3899元/吨，较上期上涨0.36%；标一晚籼米批发价4151元/吨，较上期下跌0.05%；标一晚粳米批发价4276元/吨，较上期上涨0.07%。3、三等小麦（混麦）出库价2706元/吨，与上期持平。4、二等玉米批发价2792元/吨，与上期持平。5、黑龙江大兴安岭地区集贸市场价格一等小麦粉5.6元/公斤，与上期持平；一等长粒粳米6元/公斤，与上期持平；一等圆粒粳米5.6元/公斤，与上期持平。                                                                                                                                                                      </t>
    </r>
  </si>
  <si>
    <t xml:space="preserve">                                                                                                     
                                                                                                 揭阳市发展和改革局编
                                                                                                  2023年7月6日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</si>
</sst>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177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EX23"/>
  <sheetViews>
    <sheetView tabSelected="1" zoomScale="115" zoomScaleNormal="115" workbookViewId="0">
      <selection activeCell="T12" sqref="T12"/>
    </sheetView>
  </sheetViews>
  <sheetFormatPr defaultColWidth="8.86666666666667" defaultRowHeight="13.5"/>
  <cols>
    <col min="1" max="1" width="17.4666666666667" style="2" customWidth="1"/>
    <col min="2" max="10" width="8.86666666666667" style="2"/>
    <col min="11" max="11" width="9.4" style="2" customWidth="1"/>
    <col min="12" max="13" width="10.7333333333333" style="2" customWidth="1"/>
    <col min="14" max="14" width="9.99166666666667" style="2" customWidth="1"/>
    <col min="15" max="15" width="7.825" style="2" customWidth="1"/>
    <col min="16" max="16384" width="8.86666666666667" style="2"/>
  </cols>
  <sheetData>
    <row r="1" ht="28.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8.75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0" customHeight="1" spans="1:14">
      <c r="A3" s="5"/>
      <c r="B3" s="5"/>
      <c r="C3" s="5"/>
      <c r="L3" s="17" t="s">
        <v>2</v>
      </c>
      <c r="M3" s="17"/>
      <c r="N3" s="17"/>
    </row>
    <row r="4" ht="24" customHeight="1" spans="1:14">
      <c r="A4" s="6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>
        <v>12</v>
      </c>
      <c r="N4" s="7">
        <v>13</v>
      </c>
    </row>
    <row r="5" ht="24" customHeight="1" spans="1:14">
      <c r="A5" s="8"/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14</v>
      </c>
      <c r="N5" s="7" t="s">
        <v>15</v>
      </c>
    </row>
    <row r="6" ht="24" customHeight="1" spans="1:14">
      <c r="A6" s="9"/>
      <c r="B6" s="7" t="s">
        <v>16</v>
      </c>
      <c r="C6" s="7" t="s">
        <v>16</v>
      </c>
      <c r="D6" s="7" t="s">
        <v>17</v>
      </c>
      <c r="E6" s="7" t="s">
        <v>18</v>
      </c>
      <c r="F6" s="7" t="s">
        <v>18</v>
      </c>
      <c r="G6" s="7" t="s">
        <v>17</v>
      </c>
      <c r="H6" s="7" t="s">
        <v>19</v>
      </c>
      <c r="I6" s="7" t="s">
        <v>20</v>
      </c>
      <c r="J6" s="7" t="s">
        <v>21</v>
      </c>
      <c r="K6" s="7" t="s">
        <v>21</v>
      </c>
      <c r="L6" s="7" t="s">
        <v>22</v>
      </c>
      <c r="M6" s="7" t="s">
        <v>23</v>
      </c>
      <c r="N6" s="7" t="s">
        <v>24</v>
      </c>
    </row>
    <row r="7" ht="20" customHeight="1" spans="1:14">
      <c r="A7" s="10" t="s">
        <v>25</v>
      </c>
      <c r="B7" s="11">
        <f t="shared" ref="B7:N7" si="0">ROUND(AVERAGE(B9:B12),2)</f>
        <v>2.86</v>
      </c>
      <c r="C7" s="11">
        <f t="shared" si="0"/>
        <v>2.99</v>
      </c>
      <c r="D7" s="11">
        <f t="shared" si="0"/>
        <v>4.04</v>
      </c>
      <c r="E7" s="11">
        <f t="shared" si="0"/>
        <v>4.09</v>
      </c>
      <c r="F7" s="11">
        <f t="shared" si="0"/>
        <v>4.64</v>
      </c>
      <c r="G7" s="11">
        <f t="shared" si="0"/>
        <v>5.71</v>
      </c>
      <c r="H7" s="11">
        <f t="shared" si="0"/>
        <v>4.54</v>
      </c>
      <c r="I7" s="11">
        <f t="shared" si="0"/>
        <v>10.23</v>
      </c>
      <c r="J7" s="11">
        <f t="shared" si="0"/>
        <v>3.04</v>
      </c>
      <c r="K7" s="11">
        <f t="shared" si="0"/>
        <v>2.92</v>
      </c>
      <c r="L7" s="11">
        <f t="shared" si="0"/>
        <v>4.04</v>
      </c>
      <c r="M7" s="11">
        <f t="shared" si="0"/>
        <v>3.63</v>
      </c>
      <c r="N7" s="11">
        <f t="shared" si="0"/>
        <v>21.74</v>
      </c>
    </row>
    <row r="8" ht="20" customHeight="1" spans="1:14">
      <c r="A8" s="10" t="s">
        <v>26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-0.01</v>
      </c>
      <c r="I8" s="11">
        <v>0</v>
      </c>
      <c r="J8" s="11">
        <v>-0.01</v>
      </c>
      <c r="K8" s="11">
        <v>0</v>
      </c>
      <c r="L8" s="11">
        <v>0</v>
      </c>
      <c r="M8" s="11">
        <v>0</v>
      </c>
      <c r="N8" s="11">
        <v>0</v>
      </c>
    </row>
    <row r="9" ht="20" customHeight="1" spans="1:14">
      <c r="A9" s="10" t="s">
        <v>27</v>
      </c>
      <c r="B9" s="11">
        <f>(2.78+3)/2</f>
        <v>2.89</v>
      </c>
      <c r="C9" s="11">
        <f>(2.92+3.06)/2</f>
        <v>2.99</v>
      </c>
      <c r="D9" s="11">
        <v>4.32</v>
      </c>
      <c r="E9" s="11">
        <f>ROUND((3.98+4.07+4.3)/3,2)</f>
        <v>4.12</v>
      </c>
      <c r="F9" s="11">
        <f>ROUND((4.48+4.27+4.49)/3,2)</f>
        <v>4.41</v>
      </c>
      <c r="G9" s="11">
        <f>ROUND((4.5+6.63+5.48)/3,2)</f>
        <v>5.54</v>
      </c>
      <c r="H9" s="11">
        <f>ROUND((4.94+4.14)/2,2)</f>
        <v>4.54</v>
      </c>
      <c r="I9" s="11">
        <f>ROUND((10.05+10.16)/2,2)</f>
        <v>10.11</v>
      </c>
      <c r="J9" s="11">
        <f>ROUND((2.98+3.2+2.93)/3,2)</f>
        <v>3.04</v>
      </c>
      <c r="K9" s="11">
        <f>ROUND((2.85+2.92+2.98)/3,2)</f>
        <v>2.92</v>
      </c>
      <c r="L9" s="11">
        <f>ROUND((3.4+4.4+4.8)/3,2)</f>
        <v>4.2</v>
      </c>
      <c r="M9" s="11">
        <f>ROUND((3.3+4)/2,2)</f>
        <v>3.65</v>
      </c>
      <c r="N9" s="11">
        <f>ROUND((22.5+21.96)/2,2)</f>
        <v>22.23</v>
      </c>
    </row>
    <row r="10" ht="20" customHeight="1" spans="1:14">
      <c r="A10" s="10" t="s">
        <v>28</v>
      </c>
      <c r="B10" s="11">
        <v>2.9</v>
      </c>
      <c r="C10" s="11">
        <v>2.98</v>
      </c>
      <c r="D10" s="11"/>
      <c r="E10" s="11">
        <v>4.2</v>
      </c>
      <c r="F10" s="11">
        <v>4.88</v>
      </c>
      <c r="G10" s="11">
        <v>5.98</v>
      </c>
      <c r="H10" s="11">
        <v>4.56</v>
      </c>
      <c r="I10" s="11"/>
      <c r="J10" s="11"/>
      <c r="K10" s="11"/>
      <c r="L10" s="11">
        <v>4.13</v>
      </c>
      <c r="M10" s="11"/>
      <c r="N10" s="11">
        <v>22</v>
      </c>
    </row>
    <row r="11" s="1" customFormat="1" ht="20" customHeight="1" spans="1:16378">
      <c r="A11" s="10" t="s">
        <v>29</v>
      </c>
      <c r="B11" s="11">
        <v>3.06</v>
      </c>
      <c r="C11" s="11">
        <v>3.2</v>
      </c>
      <c r="D11" s="11">
        <v>3.86</v>
      </c>
      <c r="E11" s="11">
        <v>3.99</v>
      </c>
      <c r="F11" s="11">
        <v>4.33</v>
      </c>
      <c r="G11" s="11">
        <v>5.15</v>
      </c>
      <c r="H11" s="11">
        <v>4.53</v>
      </c>
      <c r="I11" s="11">
        <v>10</v>
      </c>
      <c r="J11" s="11"/>
      <c r="K11" s="11"/>
      <c r="L11" s="11">
        <v>3.78</v>
      </c>
      <c r="M11" s="11">
        <v>3.6</v>
      </c>
      <c r="N11" s="11">
        <v>21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  <c r="XEW11" s="2"/>
      <c r="XEX11" s="2"/>
    </row>
    <row r="12" ht="20" customHeight="1" spans="1:14">
      <c r="A12" s="10" t="s">
        <v>30</v>
      </c>
      <c r="B12" s="11">
        <v>2.6</v>
      </c>
      <c r="C12" s="11">
        <v>2.8</v>
      </c>
      <c r="D12" s="11">
        <v>3.95</v>
      </c>
      <c r="E12" s="11">
        <v>4.05</v>
      </c>
      <c r="F12" s="11">
        <v>4.95</v>
      </c>
      <c r="G12" s="11">
        <v>6.15</v>
      </c>
      <c r="H12" s="11"/>
      <c r="I12" s="11">
        <v>10.58</v>
      </c>
      <c r="J12" s="11"/>
      <c r="K12" s="11"/>
      <c r="L12" s="11"/>
      <c r="M12" s="11"/>
      <c r="N12" s="11"/>
    </row>
    <row r="14" ht="153" customHeight="1" spans="1:14">
      <c r="A14" s="12" t="s">
        <v>31</v>
      </c>
      <c r="B14" s="13" t="s">
        <v>32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ht="60" customHeight="1" spans="1:14">
      <c r="A15" s="15" t="s">
        <v>33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7" spans="2:14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2:14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2:14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2:14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2:14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2:14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2:14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</sheetData>
  <mergeCells count="7">
    <mergeCell ref="A1:N1"/>
    <mergeCell ref="A2:N2"/>
    <mergeCell ref="A3:C3"/>
    <mergeCell ref="L3:N3"/>
    <mergeCell ref="B14:N14"/>
    <mergeCell ref="A15:N15"/>
    <mergeCell ref="A4:A6"/>
  </mergeCells>
  <pageMargins left="0.865277777777778" right="0.984027777777778" top="1" bottom="1" header="0.511805555555556" footer="0.51180555555555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揭阳市发展和改革局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Junny Farm</cp:lastModifiedBy>
  <dcterms:created xsi:type="dcterms:W3CDTF">2021-11-30T02:25:00Z</dcterms:created>
  <dcterms:modified xsi:type="dcterms:W3CDTF">2023-07-07T00:47:55Z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DDC55A2014A541B0BBA6F97F622F5925</vt:lpwstr>
  </property>
  <property fmtid="{D5CDD505-2E9C-101B-9397-08002B2CF9AE}" pid="4" name="commondata">
    <vt:lpwstr>eyJoZGlkIjoiOTU5ODY4ZDNjZTE2YzM2ODI0MWUxYTRmMTI4N2ZlMTAifQ==</vt:lpwstr>
  </property>
  <property fmtid="{D5CDD505-2E9C-101B-9397-08002B2CF9AE}" pid="5" name="KSOReadingLayout">
    <vt:bool>false</vt:bool>
  </property>
</Properties>
</file>