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</sheets>
  <definedNames>
    <definedName name="_xlnm.Print_Area" localSheetId="0">Sheet1!$A$1:$N$15</definedName>
  </definedName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<sst xmlns="http://schemas.openxmlformats.org/spreadsheetml/2006/main" count="39" uniqueCount="34">
  <si>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</si>
  <si>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（2022年第48期总第 1033期）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</si>
  <si>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</si>
  <si>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</si>
  <si>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</si>
  <si>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</si>
  <si>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</si>
  <si>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</si>
  <si>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</si>
  <si>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</si>
  <si>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</si>
  <si>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</si>
  <si>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</si>
  <si>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</si>
  <si>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</si>
  <si>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</si>
  <si>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</si>
  <si>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</si>
  <si>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</si>
  <si>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</si>
  <si>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</si>
  <si>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</si>
  <si>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</si>
  <si>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</si>
  <si>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</si>
  <si>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</si>
  <si>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</si>
  <si>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</si>
  <si>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</si>
  <si>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</si>
  <si>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</si>
  <si>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</si>
  <si>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、小麦、玉米价格持平。2、籼稻平均批发价3.27元/公斤，与上期持平；普通籼米批发价3.9-4.8元/公斤，优质籼米批发价5.14-6元/公斤，粳米批发价4.52-4.63元/公斤，进口香米批发价10.2元/公斤，与上期持平；国产小麦批发价3.35元/公斤，与上期持平；玉米批发价2.98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小幅上涨，玉米价格持平。2、三级早籼稻出库价2700元/吨，与上期持平；三级晚籼稻出库价2682元/吨，较上期上涨0.04%；标一早籼米批发价3804元/吨，较上期上涨0.16%；标一晚籼米批发价4217元/吨，较上期下跌0.14%；标一晚粳米批发价4364元/吨，较上期上涨0.32%。3、三等小麦（混麦）出库价3116元/吨，较上期上涨0.13%。4、二等玉米平舱价2920-2940元/吨，与上期持平。5、黑龙江大兴安岭地区集贸市场价格一等小麦粉5.6元/公斤，与上期持平；一等长粒粳米6元/公斤，与上期持平；一等圆粒粳米5元/公斤，与上期持平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</si>
  <si>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2022年12月29日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</si>
</sst>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1" fillId="28" borderId="1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177" fontId="0" fillId="0" borderId="0" xfId="0" applyNumberFormat="1" applyAlignment="1">
      <alignment vertical="center" wrapText="1"/>
    </xf>
    <xf numFmtId="177" fontId="0" fillId="0" borderId="0" xfId="11" applyNumberFormat="1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zoomScale="130" zoomScaleNormal="130" workbookViewId="0">
      <selection activeCell="K7" sqref="K7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8.86666666666667" style="1"/>
    <col min="16" max="17" width="8.86666666666667" style="1" customWidth="1"/>
    <col min="18" max="19" width="8.86666666666667" style="1"/>
    <col min="20" max="20" width="8.86666666666667" style="1" customWidth="1"/>
    <col min="21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7" t="s">
        <v>2</v>
      </c>
      <c r="M3" s="17"/>
      <c r="N3" s="17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6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  <c r="P6" s="18"/>
    </row>
    <row r="7" ht="20" customHeight="1" spans="1:16">
      <c r="A7" s="9" t="s">
        <v>25</v>
      </c>
      <c r="B7" s="10">
        <f t="shared" ref="B7:N7" si="0">ROUND(AVERAGE(B9:B12),2)</f>
        <v>2.82</v>
      </c>
      <c r="C7" s="10">
        <f t="shared" si="0"/>
        <v>2.96</v>
      </c>
      <c r="D7" s="10">
        <f t="shared" si="0"/>
        <v>4.03</v>
      </c>
      <c r="E7" s="10">
        <f t="shared" si="0"/>
        <v>3.97</v>
      </c>
      <c r="F7" s="10">
        <f t="shared" si="0"/>
        <v>4.48</v>
      </c>
      <c r="G7" s="10">
        <f t="shared" si="0"/>
        <v>5.59</v>
      </c>
      <c r="H7" s="10">
        <f t="shared" si="0"/>
        <v>4.56</v>
      </c>
      <c r="I7" s="10">
        <f t="shared" si="0"/>
        <v>10.2</v>
      </c>
      <c r="J7" s="10">
        <f t="shared" si="0"/>
        <v>3.35</v>
      </c>
      <c r="K7" s="10">
        <f t="shared" si="0"/>
        <v>2.98</v>
      </c>
      <c r="L7" s="10">
        <f t="shared" si="0"/>
        <v>4</v>
      </c>
      <c r="M7" s="10">
        <f t="shared" si="0"/>
        <v>3.79</v>
      </c>
      <c r="N7" s="10">
        <f t="shared" si="0"/>
        <v>21.28</v>
      </c>
      <c r="P7" s="18"/>
    </row>
    <row r="8" ht="20" customHeight="1" spans="1:19">
      <c r="A8" s="9" t="s">
        <v>26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P8" s="18"/>
      <c r="Q8" s="18"/>
      <c r="R8" s="18"/>
      <c r="S8" s="18"/>
    </row>
    <row r="9" ht="20" customHeight="1" spans="1:19">
      <c r="A9" s="9" t="s">
        <v>27</v>
      </c>
      <c r="B9" s="10">
        <v>2.75</v>
      </c>
      <c r="C9" s="10">
        <v>2.86</v>
      </c>
      <c r="D9" s="10">
        <v>4.33</v>
      </c>
      <c r="E9" s="10">
        <f>ROUND((4.07+3.92)/2,2)</f>
        <v>4</v>
      </c>
      <c r="F9" s="10">
        <f>ROUND((4.45+4.33)/2,2)</f>
        <v>4.39</v>
      </c>
      <c r="G9" s="10">
        <f>ROUND((4.43+6.45)/2,2)</f>
        <v>5.44</v>
      </c>
      <c r="H9" s="10">
        <f>ROUND((4.92+4.14)/2,2)</f>
        <v>4.53</v>
      </c>
      <c r="I9" s="10">
        <f>ROUND((10.05+10.12)/2,2)</f>
        <v>10.09</v>
      </c>
      <c r="J9" s="10">
        <f>ROUND((3.4+3.3)/2,2)</f>
        <v>3.35</v>
      </c>
      <c r="K9" s="10">
        <f>ROUND((3.1+2.86)/2,2)</f>
        <v>2.98</v>
      </c>
      <c r="L9" s="10">
        <f>ROUND((3.65+4.35)/2,2)</f>
        <v>4</v>
      </c>
      <c r="M9" s="10">
        <f>ROUND((3.58+4)/2,2)</f>
        <v>3.79</v>
      </c>
      <c r="N9" s="10">
        <f>ROUND((22.5+21.96)/2,2)</f>
        <v>22.23</v>
      </c>
      <c r="P9" s="18"/>
      <c r="Q9" s="18"/>
      <c r="R9" s="18"/>
      <c r="S9" s="18"/>
    </row>
    <row r="10" ht="20" customHeight="1" spans="1:19">
      <c r="A10" s="9" t="s">
        <v>28</v>
      </c>
      <c r="B10" s="10">
        <v>2.87</v>
      </c>
      <c r="C10" s="10">
        <v>2.98</v>
      </c>
      <c r="D10" s="10"/>
      <c r="E10" s="10">
        <v>4.03</v>
      </c>
      <c r="F10" s="10">
        <v>4.44</v>
      </c>
      <c r="G10" s="10">
        <v>5.77</v>
      </c>
      <c r="H10" s="10">
        <v>4.63</v>
      </c>
      <c r="I10" s="10"/>
      <c r="J10" s="10"/>
      <c r="K10" s="10"/>
      <c r="L10" s="10">
        <v>4</v>
      </c>
      <c r="M10" s="10"/>
      <c r="N10" s="10">
        <v>20</v>
      </c>
      <c r="P10" s="18"/>
      <c r="Q10" s="18"/>
      <c r="R10" s="18"/>
      <c r="S10" s="18"/>
    </row>
    <row r="11" ht="20" customHeight="1" spans="1:19">
      <c r="A11" s="9" t="s">
        <v>29</v>
      </c>
      <c r="B11" s="10">
        <v>3.06</v>
      </c>
      <c r="C11" s="10">
        <v>3.2</v>
      </c>
      <c r="D11" s="10">
        <v>3.86</v>
      </c>
      <c r="E11" s="10">
        <v>3.94</v>
      </c>
      <c r="F11" s="10">
        <v>4.28</v>
      </c>
      <c r="G11" s="10">
        <v>5.14</v>
      </c>
      <c r="H11" s="10">
        <v>4.52</v>
      </c>
      <c r="I11" s="10">
        <v>10</v>
      </c>
      <c r="J11" s="10"/>
      <c r="K11" s="10"/>
      <c r="L11" s="10">
        <v>4</v>
      </c>
      <c r="M11" s="10">
        <v>3.79</v>
      </c>
      <c r="N11" s="10">
        <v>21</v>
      </c>
      <c r="P11" s="18"/>
      <c r="Q11" s="18"/>
      <c r="R11" s="18"/>
      <c r="S11" s="18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4.8</v>
      </c>
      <c r="G12" s="10">
        <v>6</v>
      </c>
      <c r="H12" s="10"/>
      <c r="I12" s="10">
        <v>10.52</v>
      </c>
      <c r="J12" s="10"/>
      <c r="K12" s="10"/>
      <c r="L12" s="10"/>
      <c r="M12" s="10"/>
      <c r="N12" s="10">
        <v>21.89</v>
      </c>
      <c r="P12" s="18"/>
      <c r="Q12" s="18"/>
    </row>
    <row r="14" ht="153" customHeight="1" spans="1:20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8"/>
      <c r="P14" s="18"/>
      <c r="Q14" s="18"/>
      <c r="R14" s="18"/>
      <c r="T14" s="18"/>
    </row>
    <row r="15" ht="60" customHeight="1" spans="1:20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8"/>
      <c r="P15" s="18"/>
      <c r="Q15" s="18"/>
      <c r="R15" s="18"/>
      <c r="S15" s="18"/>
      <c r="T15" s="18"/>
    </row>
    <row r="17" spans="2:14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spans="2:14"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5"/>
      <c r="N18" s="15"/>
    </row>
    <row r="19" spans="2:14">
      <c r="B19" s="15"/>
      <c r="D19" s="15"/>
      <c r="E19" s="15"/>
      <c r="F19" s="16"/>
      <c r="G19" s="16"/>
      <c r="H19" s="16"/>
      <c r="I19" s="16"/>
      <c r="J19" s="16"/>
      <c r="K19" s="16"/>
      <c r="L19" s="16"/>
      <c r="M19" s="15"/>
      <c r="N19" s="15"/>
    </row>
    <row r="20" spans="2:14">
      <c r="B20" s="15"/>
      <c r="C20" s="15"/>
      <c r="D20" s="15"/>
      <c r="E20" s="15"/>
      <c r="F20" s="16"/>
      <c r="G20" s="16"/>
      <c r="H20" s="16"/>
      <c r="I20" s="16"/>
      <c r="J20" s="16"/>
      <c r="K20" s="16"/>
      <c r="L20" s="16"/>
      <c r="M20" s="15"/>
      <c r="N20" s="15"/>
    </row>
    <row r="21" spans="2:14">
      <c r="B21" s="15"/>
      <c r="C21" s="15"/>
      <c r="D21" s="15"/>
      <c r="E21" s="15"/>
      <c r="F21" s="16"/>
      <c r="G21" s="16"/>
      <c r="H21" s="16"/>
      <c r="I21" s="16"/>
      <c r="J21" s="16"/>
      <c r="K21" s="16"/>
      <c r="L21" s="16"/>
      <c r="M21" s="15"/>
      <c r="N21" s="15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Junny Farm</cp:lastModifiedBy>
  <dcterms:created xsi:type="dcterms:W3CDTF">2021-11-30T02:25:00Z</dcterms:created>
  <dcterms:modified xsi:type="dcterms:W3CDTF">2022-12-29T09:58:01Z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