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  <sheet name="Sheet2" sheetId="7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<sst xmlns="http://schemas.openxmlformats.org/spreadsheetml/2006/main" count="72" uniqueCount="36">
  <si>
    <t xml:space="preserve"> 揭阳市粮油集贸市场批发价格周报表    </t>
  </si>
  <si>
    <t>（2022年第39期总第 1024期）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</si>
  <si>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</si>
  <si>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</si>
  <si>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</si>
  <si>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</si>
  <si>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</si>
  <si>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</si>
  <si>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</si>
  <si>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</si>
  <si>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</si>
  <si>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</si>
  <si>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</si>
  <si>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</si>
  <si>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</si>
  <si>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</si>
  <si>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</si>
  <si>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</si>
  <si>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</si>
  <si>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</si>
  <si>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</si>
  <si>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</si>
  <si>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</si>
  <si>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</si>
  <si>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</si>
  <si>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</si>
  <si>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</si>
  <si>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</si>
  <si>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</si>
  <si>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</si>
  <si>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</si>
  <si>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</si>
  <si>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3.26元/公斤，与上期持平；普通籼米批发价3.88-4.80元/公斤，优质籼米批发价5.13-6.00元/公斤，粳米批发价4.51-4.60元/公斤，进口香米批发价10.19元/公斤，与上期持平；国产小麦批发价3.09元/公斤，与上期持平；玉米批发价2.96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、玉米价格小幅上升。2、三级早籼稻出库价2660元/吨，与上期持平；三级晚籼稻出库价2640元/吨，较上期上涨1.69%；标一早籼米批发价3933元/吨，较上期下跌0.2%；标一晚籼米批发价4232元/吨，较上期上涨0.17%；标一晚粳米批发价4356元/吨，较上期上涨0.14%。3、三等小麦（混麦）出库价3064元/吨，较上期上涨0.36%。4、二等玉米平舱价2820-2840元/吨，较上期上涨10元/吨。5、黑龙江大兴安岭地区集贸市场价格一等小麦粉5.6元/公斤，与上期持平；一等长粒粳米5.6元/公斤，较上期下跌6.67%；一等圆粒粳米5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</si>
  <si>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2022年10月28日</t>
  </si>
  <si>
    <t>榕城区</t>
  </si>
  <si>
    <t>揭东区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</si>
</sst>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0" fontId="0" fillId="0" borderId="0" xfId="11" applyNumberForma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K10" sqref="K10"/>
    </sheetView>
  </sheetViews>
  <sheetFormatPr defaultColWidth="8.86666666666667" defaultRowHeight="13.5"/>
  <cols>
    <col min="1" max="1" width="17.4666666666667" style="7" customWidth="1"/>
    <col min="2" max="10" width="8.86666666666667" style="7"/>
    <col min="11" max="11" width="9.4" style="7" customWidth="1"/>
    <col min="12" max="13" width="10.7333333333333" style="7" customWidth="1"/>
    <col min="14" max="14" width="10.6" style="7" customWidth="1"/>
    <col min="15" max="15" width="12.6" style="7"/>
    <col min="16" max="16" width="12.125" style="7" customWidth="1"/>
    <col min="17" max="17" width="11.75" style="7" customWidth="1"/>
    <col min="18" max="18" width="12.625" style="7"/>
    <col min="19" max="19" width="9.375" style="7"/>
    <col min="20" max="20" width="12.625" style="7"/>
    <col min="21" max="16384" width="8.86666666666667" style="7"/>
  </cols>
  <sheetData>
    <row r="1" ht="28.5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18.75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20" customHeight="1" spans="1:14">
      <c r="A3" s="10"/>
      <c r="B3" s="10"/>
      <c r="C3" s="10"/>
      <c r="L3" s="16" t="s">
        <v>2</v>
      </c>
      <c r="M3" s="16"/>
      <c r="N3" s="16"/>
    </row>
    <row r="4" ht="24" customHeight="1" spans="1:14">
      <c r="A4" s="1" t="s">
        <v>3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</row>
    <row r="5" ht="24" customHeight="1" spans="1:14">
      <c r="A5" s="3"/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14</v>
      </c>
      <c r="N5" s="2" t="s">
        <v>15</v>
      </c>
    </row>
    <row r="6" ht="24" customHeight="1" spans="1:16">
      <c r="A6" s="4"/>
      <c r="B6" s="2" t="s">
        <v>16</v>
      </c>
      <c r="C6" s="2" t="s">
        <v>16</v>
      </c>
      <c r="D6" s="2" t="s">
        <v>17</v>
      </c>
      <c r="E6" s="2" t="s">
        <v>18</v>
      </c>
      <c r="F6" s="2" t="s">
        <v>18</v>
      </c>
      <c r="G6" s="2" t="s">
        <v>17</v>
      </c>
      <c r="H6" s="2" t="s">
        <v>19</v>
      </c>
      <c r="I6" s="2" t="s">
        <v>20</v>
      </c>
      <c r="J6" s="2" t="s">
        <v>21</v>
      </c>
      <c r="K6" s="2" t="s">
        <v>21</v>
      </c>
      <c r="L6" s="2" t="s">
        <v>22</v>
      </c>
      <c r="M6" s="2" t="s">
        <v>23</v>
      </c>
      <c r="N6" s="2" t="s">
        <v>24</v>
      </c>
      <c r="P6" s="15"/>
    </row>
    <row r="7" ht="20" customHeight="1" spans="1:16">
      <c r="A7" s="5" t="s">
        <v>25</v>
      </c>
      <c r="B7" s="6">
        <f t="shared" ref="B7:N7" si="0">ROUND(AVERAGE(B9:B12),2)</f>
        <v>2.82</v>
      </c>
      <c r="C7" s="6">
        <f t="shared" si="0"/>
        <v>2.95</v>
      </c>
      <c r="D7" s="6">
        <f t="shared" si="0"/>
        <v>4.02</v>
      </c>
      <c r="E7" s="6">
        <f t="shared" si="0"/>
        <v>3.91</v>
      </c>
      <c r="F7" s="6">
        <f t="shared" si="0"/>
        <v>4.44</v>
      </c>
      <c r="G7" s="6">
        <f>ROUND(AVERAGE(G9:G12),2)</f>
        <v>5.52</v>
      </c>
      <c r="H7" s="6">
        <f t="shared" si="0"/>
        <v>4.55</v>
      </c>
      <c r="I7" s="6">
        <f t="shared" si="0"/>
        <v>10.19</v>
      </c>
      <c r="J7" s="6">
        <f t="shared" si="0"/>
        <v>3.09</v>
      </c>
      <c r="K7" s="6">
        <f t="shared" si="0"/>
        <v>2.96</v>
      </c>
      <c r="L7" s="6">
        <f t="shared" si="0"/>
        <v>3.98</v>
      </c>
      <c r="M7" s="6">
        <f t="shared" si="0"/>
        <v>3.79</v>
      </c>
      <c r="N7" s="6">
        <f t="shared" si="0"/>
        <v>21.23</v>
      </c>
      <c r="P7" s="15"/>
    </row>
    <row r="8" ht="20" customHeight="1" spans="1:16">
      <c r="A8" s="5" t="s">
        <v>26</v>
      </c>
      <c r="B8" s="6">
        <v>0</v>
      </c>
      <c r="C8" s="6">
        <v>0</v>
      </c>
      <c r="D8" s="6">
        <v>0</v>
      </c>
      <c r="E8" s="6">
        <v>0</v>
      </c>
      <c r="F8" s="6">
        <v>0.12</v>
      </c>
      <c r="G8" s="6">
        <v>0.119999999999999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0.34</v>
      </c>
      <c r="P8" s="15"/>
    </row>
    <row r="9" ht="20" customHeight="1" spans="1:16">
      <c r="A9" s="5" t="s">
        <v>27</v>
      </c>
      <c r="B9" s="6">
        <v>2.76</v>
      </c>
      <c r="C9" s="6">
        <v>2.84</v>
      </c>
      <c r="D9" s="6">
        <v>4.29</v>
      </c>
      <c r="E9" s="6">
        <f>ROUND((4+3.91)/2,2)</f>
        <v>3.96</v>
      </c>
      <c r="F9" s="6">
        <f>ROUND((4.43+4.2)/2,2)</f>
        <v>4.32</v>
      </c>
      <c r="G9" s="6">
        <f>ROUND((4.42+6.07)/2,2)</f>
        <v>5.25</v>
      </c>
      <c r="H9" s="6">
        <f>ROUND((4.91+4.14)/2,2)</f>
        <v>4.53</v>
      </c>
      <c r="I9" s="6">
        <f>ROUND((10.05+10.06)/2,2)</f>
        <v>10.06</v>
      </c>
      <c r="J9" s="6">
        <f>ROUND((3.2+2.97)/2,2)</f>
        <v>3.09</v>
      </c>
      <c r="K9" s="6">
        <f>ROUND((3.05+2.86)/2,2)</f>
        <v>2.96</v>
      </c>
      <c r="L9" s="6">
        <f>ROUND((3.65+4.21)/2,2)</f>
        <v>3.93</v>
      </c>
      <c r="M9" s="6">
        <f>ROUND((3.54+3.85)/2,2)</f>
        <v>3.7</v>
      </c>
      <c r="N9" s="6">
        <f>ROUND((22.5+20.83)/2,2)</f>
        <v>21.67</v>
      </c>
      <c r="P9" s="15"/>
    </row>
    <row r="10" ht="20" customHeight="1" spans="1:16">
      <c r="A10" s="5" t="s">
        <v>28</v>
      </c>
      <c r="B10" s="6">
        <v>2.84</v>
      </c>
      <c r="C10" s="6">
        <v>2.94</v>
      </c>
      <c r="D10" s="6"/>
      <c r="E10" s="6">
        <v>3.88</v>
      </c>
      <c r="F10" s="6">
        <v>4.36</v>
      </c>
      <c r="G10" s="6">
        <v>5.7</v>
      </c>
      <c r="H10" s="6">
        <v>4.6</v>
      </c>
      <c r="I10" s="6"/>
      <c r="J10" s="6"/>
      <c r="K10" s="6"/>
      <c r="L10" s="6">
        <v>3.96</v>
      </c>
      <c r="M10" s="6"/>
      <c r="N10" s="6">
        <v>20</v>
      </c>
      <c r="P10" s="15"/>
    </row>
    <row r="11" ht="20" customHeight="1" spans="1:16">
      <c r="A11" s="5" t="s">
        <v>29</v>
      </c>
      <c r="B11" s="6">
        <v>3.06</v>
      </c>
      <c r="C11" s="6">
        <v>3.2</v>
      </c>
      <c r="D11" s="6">
        <v>3.86</v>
      </c>
      <c r="E11" s="6">
        <v>3.91</v>
      </c>
      <c r="F11" s="6">
        <v>4.28</v>
      </c>
      <c r="G11" s="6">
        <v>5.13</v>
      </c>
      <c r="H11" s="6">
        <v>4.51</v>
      </c>
      <c r="I11" s="6">
        <v>10</v>
      </c>
      <c r="J11" s="6"/>
      <c r="K11" s="6"/>
      <c r="L11" s="6">
        <v>4.05</v>
      </c>
      <c r="M11" s="6">
        <v>3.87</v>
      </c>
      <c r="N11" s="6">
        <v>21</v>
      </c>
      <c r="P11" s="15"/>
    </row>
    <row r="12" ht="20" customHeight="1" spans="1:17">
      <c r="A12" s="5" t="s">
        <v>30</v>
      </c>
      <c r="B12" s="6">
        <v>2.6</v>
      </c>
      <c r="C12" s="6">
        <v>2.8</v>
      </c>
      <c r="D12" s="6">
        <v>3.9</v>
      </c>
      <c r="E12" s="6">
        <v>3.9</v>
      </c>
      <c r="F12" s="6">
        <v>4.8</v>
      </c>
      <c r="G12" s="6">
        <v>6</v>
      </c>
      <c r="H12" s="6"/>
      <c r="I12" s="6">
        <v>10.52</v>
      </c>
      <c r="J12" s="6"/>
      <c r="K12" s="6"/>
      <c r="L12" s="6"/>
      <c r="M12" s="6"/>
      <c r="N12" s="6">
        <v>22.25</v>
      </c>
      <c r="P12" s="15"/>
      <c r="Q12" s="15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5"/>
      <c r="Q14" s="15"/>
      <c r="R14" s="15"/>
      <c r="S14" s="15"/>
      <c r="T14" s="15"/>
    </row>
    <row r="15" ht="60" customHeight="1" spans="1:17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P15" s="15"/>
      <c r="Q15" s="15"/>
    </row>
    <row r="18" spans="5:12">
      <c r="E18" s="15"/>
      <c r="F18" s="15"/>
      <c r="G18" s="15"/>
      <c r="H18" s="15"/>
      <c r="I18" s="15"/>
      <c r="J18" s="15"/>
      <c r="K18" s="15"/>
      <c r="L18" s="15"/>
    </row>
    <row r="19" spans="6:12">
      <c r="F19" s="15"/>
      <c r="G19" s="15"/>
      <c r="H19" s="15"/>
      <c r="I19" s="15"/>
      <c r="J19" s="15"/>
      <c r="K19" s="15"/>
      <c r="L19" s="15"/>
    </row>
    <row r="20" spans="6:12">
      <c r="F20" s="15"/>
      <c r="G20" s="15"/>
      <c r="H20" s="15"/>
      <c r="I20" s="15"/>
      <c r="J20" s="15"/>
      <c r="K20" s="15"/>
      <c r="L20" s="15"/>
    </row>
    <row r="21" spans="6:12">
      <c r="F21" s="15"/>
      <c r="G21" s="15"/>
      <c r="H21" s="15"/>
      <c r="I21" s="15"/>
      <c r="J21" s="15"/>
      <c r="K21" s="15"/>
      <c r="L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P9" sqref="P9"/>
    </sheetView>
  </sheetViews>
  <sheetFormatPr defaultColWidth="9" defaultRowHeight="13.5"/>
  <sheetData>
    <row r="1" spans="1:14">
      <c r="A1" s="1" t="s">
        <v>3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</row>
    <row r="2" spans="1:14">
      <c r="A2" s="3"/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14</v>
      </c>
      <c r="N2" s="2" t="s">
        <v>15</v>
      </c>
    </row>
    <row r="3" spans="1:14">
      <c r="A3" s="4"/>
      <c r="B3" s="2" t="s">
        <v>16</v>
      </c>
      <c r="C3" s="2" t="s">
        <v>16</v>
      </c>
      <c r="D3" s="2" t="s">
        <v>17</v>
      </c>
      <c r="E3" s="2" t="s">
        <v>18</v>
      </c>
      <c r="F3" s="2" t="s">
        <v>18</v>
      </c>
      <c r="G3" s="2" t="s">
        <v>17</v>
      </c>
      <c r="H3" s="2" t="s">
        <v>19</v>
      </c>
      <c r="I3" s="2" t="s">
        <v>20</v>
      </c>
      <c r="J3" s="2" t="s">
        <v>21</v>
      </c>
      <c r="K3" s="2" t="s">
        <v>21</v>
      </c>
      <c r="L3" s="2" t="s">
        <v>22</v>
      </c>
      <c r="M3" s="2" t="s">
        <v>23</v>
      </c>
      <c r="N3" s="2" t="s">
        <v>24</v>
      </c>
    </row>
    <row r="4" ht="27" spans="1:14">
      <c r="A4" s="5" t="s">
        <v>25</v>
      </c>
      <c r="B4" s="6">
        <f>ROUND(AVERAGE(B5:B9),2)</f>
        <v>2.82</v>
      </c>
      <c r="C4" s="6">
        <f t="shared" ref="C4:N4" si="0">ROUND(AVERAGE(C5:C9),2)</f>
        <v>2.95</v>
      </c>
      <c r="D4" s="6">
        <f t="shared" si="0"/>
        <v>4.02</v>
      </c>
      <c r="E4" s="6">
        <f t="shared" si="0"/>
        <v>3.92</v>
      </c>
      <c r="F4" s="6">
        <f t="shared" si="0"/>
        <v>4.41</v>
      </c>
      <c r="G4" s="6">
        <f t="shared" si="0"/>
        <v>5.46</v>
      </c>
      <c r="H4" s="6">
        <f t="shared" si="0"/>
        <v>4.54</v>
      </c>
      <c r="I4" s="6">
        <f t="shared" si="0"/>
        <v>10.16</v>
      </c>
      <c r="J4" s="6">
        <f t="shared" si="0"/>
        <v>3.08</v>
      </c>
      <c r="K4" s="6">
        <f t="shared" si="0"/>
        <v>2.96</v>
      </c>
      <c r="L4" s="6">
        <f t="shared" si="0"/>
        <v>3.97</v>
      </c>
      <c r="M4" s="6">
        <f t="shared" si="0"/>
        <v>3.75</v>
      </c>
      <c r="N4" s="6">
        <f t="shared" si="0"/>
        <v>21.32</v>
      </c>
    </row>
    <row r="5" spans="1:14">
      <c r="A5" s="5" t="s">
        <v>34</v>
      </c>
      <c r="B5" s="6">
        <v>2.76</v>
      </c>
      <c r="C5" s="6">
        <v>2.84</v>
      </c>
      <c r="D5" s="6">
        <v>4.29</v>
      </c>
      <c r="E5" s="6">
        <v>3.91</v>
      </c>
      <c r="F5" s="6">
        <v>4.43</v>
      </c>
      <c r="G5" s="6">
        <v>4.42</v>
      </c>
      <c r="H5" s="6">
        <v>4.91</v>
      </c>
      <c r="I5" s="6">
        <v>10.05</v>
      </c>
      <c r="J5" s="6">
        <v>3.2</v>
      </c>
      <c r="K5" s="6">
        <v>3.05</v>
      </c>
      <c r="L5" s="6">
        <v>3.65</v>
      </c>
      <c r="M5" s="6">
        <v>3.54</v>
      </c>
      <c r="N5" s="6">
        <v>22.5</v>
      </c>
    </row>
    <row r="6" spans="1:14">
      <c r="A6" s="5" t="s">
        <v>35</v>
      </c>
      <c r="B6" s="6"/>
      <c r="C6" s="6"/>
      <c r="D6" s="6"/>
      <c r="E6" s="6">
        <v>4</v>
      </c>
      <c r="F6" s="6">
        <v>4.2</v>
      </c>
      <c r="G6" s="6">
        <v>6.07058823529412</v>
      </c>
      <c r="H6" s="6">
        <v>4.14</v>
      </c>
      <c r="I6" s="6">
        <v>10.0553846153846</v>
      </c>
      <c r="J6" s="6">
        <v>2.965</v>
      </c>
      <c r="K6" s="6">
        <v>2.86</v>
      </c>
      <c r="L6" s="6">
        <v>4.21</v>
      </c>
      <c r="M6" s="6">
        <v>3.84666666666667</v>
      </c>
      <c r="N6" s="6">
        <v>20.83</v>
      </c>
    </row>
    <row r="7" spans="1:14">
      <c r="A7" s="5" t="s">
        <v>28</v>
      </c>
      <c r="B7" s="6">
        <v>2.84</v>
      </c>
      <c r="C7" s="6">
        <v>2.94</v>
      </c>
      <c r="D7" s="6"/>
      <c r="E7" s="6">
        <v>3.88</v>
      </c>
      <c r="F7" s="6">
        <v>4.36</v>
      </c>
      <c r="G7" s="6">
        <v>5.7</v>
      </c>
      <c r="H7" s="6">
        <v>4.6</v>
      </c>
      <c r="I7" s="6"/>
      <c r="J7" s="6"/>
      <c r="K7" s="6"/>
      <c r="L7" s="6">
        <v>3.96</v>
      </c>
      <c r="M7" s="6"/>
      <c r="N7" s="6">
        <v>20</v>
      </c>
    </row>
    <row r="8" spans="1:14">
      <c r="A8" s="5" t="s">
        <v>29</v>
      </c>
      <c r="B8" s="6">
        <v>3.06</v>
      </c>
      <c r="C8" s="6">
        <v>3.2</v>
      </c>
      <c r="D8" s="6">
        <v>3.86</v>
      </c>
      <c r="E8" s="6">
        <v>3.91</v>
      </c>
      <c r="F8" s="6">
        <v>4.28</v>
      </c>
      <c r="G8" s="6">
        <v>5.13</v>
      </c>
      <c r="H8" s="6">
        <v>4.51</v>
      </c>
      <c r="I8" s="6">
        <v>10</v>
      </c>
      <c r="J8" s="6"/>
      <c r="K8" s="6"/>
      <c r="L8" s="6">
        <v>4.05</v>
      </c>
      <c r="M8" s="6">
        <v>3.87</v>
      </c>
      <c r="N8" s="6">
        <v>21</v>
      </c>
    </row>
    <row r="9" spans="1:14">
      <c r="A9" s="5" t="s">
        <v>30</v>
      </c>
      <c r="B9" s="6">
        <v>2.6</v>
      </c>
      <c r="C9" s="6">
        <v>2.8</v>
      </c>
      <c r="D9" s="6">
        <v>3.9</v>
      </c>
      <c r="E9" s="6">
        <v>3.9</v>
      </c>
      <c r="F9" s="6">
        <v>4.8</v>
      </c>
      <c r="G9" s="6">
        <v>6</v>
      </c>
      <c r="H9" s="6"/>
      <c r="I9" s="6">
        <v>10.52</v>
      </c>
      <c r="J9" s="6"/>
      <c r="K9" s="6"/>
      <c r="L9" s="6"/>
      <c r="M9" s="6"/>
      <c r="N9" s="6">
        <v>22.25</v>
      </c>
    </row>
  </sheetData>
  <mergeCells count="1">
    <mergeCell ref="A1:A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3" sqref="E43"/>
    </sheetView>
  </sheetViews>
  <sheetFormatPr defaultColWidth="8.8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2022-10-28T02:19:07Z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